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80" windowWidth="11355" windowHeight="5520" tabRatio="953" firstSheet="3" activeTab="7"/>
  </bookViews>
  <sheets>
    <sheet name="Функц.2014" sheetId="1" state="hidden" r:id="rId1"/>
    <sheet name="Функц. 2015-2016" sheetId="2" state="hidden" r:id="rId2"/>
    <sheet name="кредиты" sheetId="3" state="hidden" r:id="rId3"/>
    <sheet name="пр.1" sheetId="4" r:id="rId4"/>
    <sheet name="пр.2" sheetId="5" r:id="rId5"/>
    <sheet name="пр.3" sheetId="6" r:id="rId6"/>
    <sheet name="пр.4" sheetId="7" r:id="rId7"/>
    <sheet name="пр.5" sheetId="8" r:id="rId8"/>
  </sheets>
  <definedNames>
    <definedName name="_xlnm.Print_Area" localSheetId="1">'Функц. 2015-2016'!$A$1:$H$69</definedName>
    <definedName name="_xlnm.Print_Area" localSheetId="0">'Функц.2014'!$A$1:$I$68</definedName>
  </definedNames>
  <calcPr fullCalcOnLoad="1"/>
</workbook>
</file>

<file path=xl/sharedStrings.xml><?xml version="1.0" encoding="utf-8"?>
<sst xmlns="http://schemas.openxmlformats.org/spreadsheetml/2006/main" count="4734" uniqueCount="1175">
  <si>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</si>
  <si>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муниципальных районов на развитие социальной и инженерной инфраструктуры   муниципальных образований</t>
  </si>
  <si>
    <t>руб.</t>
  </si>
  <si>
    <t>Социальная политика</t>
  </si>
  <si>
    <t>Общее образование</t>
  </si>
  <si>
    <t>Культура</t>
  </si>
  <si>
    <t>Субсидии бюджетам на осуществление мероприятий по обеспечению жильем граждан Российской Федерации , проживающих   в сельской местности</t>
  </si>
  <si>
    <t>Субсидии бюджетам муниципальных районов на осуществление мероприятий по обеспечению жильем граждан Российской Федерации , проживающих   в сельской местности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</si>
  <si>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</si>
  <si>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</si>
  <si>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000 2 02 03000 00 0000 151</t>
  </si>
  <si>
    <t>000 2 02 03015 00 0000 151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</si>
  <si>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</si>
  <si>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</si>
  <si>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</si>
  <si>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</si>
  <si>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</si>
  <si>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</si>
  <si>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</si>
  <si>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</si>
  <si>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</si>
  <si>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</si>
  <si>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</si>
  <si>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</si>
  <si>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</si>
  <si>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</si>
  <si>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</si>
  <si>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</si>
  <si>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</si>
  <si>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</si>
  <si>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</si>
  <si>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</si>
  <si>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</si>
  <si>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</si>
  <si>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</si>
  <si>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</si>
  <si>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</si>
  <si>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</si>
  <si>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</si>
  <si>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</si>
  <si>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</si>
  <si>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</si>
  <si>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</si>
  <si>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000 2 02 01000 00 0000 151</t>
  </si>
  <si>
    <t>ДОТАЦИИ БЮДЖЕТАМ СУБЪЕКТОВ РОССИЙСКОЙ ФЕДЕРАЦИИ И МУНИЦИПАЛЬНЫХ ОБРАЗОВАНИЙ</t>
  </si>
  <si>
    <t>000 2 02 02008 00 0000 151</t>
  </si>
  <si>
    <t xml:space="preserve">Субсидии бюджетам на обеспечение жильем молодых семей </t>
  </si>
  <si>
    <t>Субсидии бюджетам муниципальных районов на обеспечение жильем молодых семей</t>
  </si>
  <si>
    <t>000 2 02 02036 00 0000 151</t>
  </si>
  <si>
    <t>000 2 02 02036 05 0000 151</t>
  </si>
  <si>
    <t>000 2 02 02008 05 0000 151</t>
  </si>
  <si>
    <t>000 2 02 02999 05 0000 151</t>
  </si>
  <si>
    <t>000 2 02 02999 00 0000 151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</si>
  <si>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</si>
  <si>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000 2 02 02000 00 0000 151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</si>
  <si>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</si>
  <si>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</si>
  <si>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</si>
  <si>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</si>
  <si>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</si>
  <si>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</si>
  <si>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</si>
  <si>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000 1 08 07140 01 0000 110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</si>
  <si>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</si>
  <si>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</si>
  <si>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 средства от продажи права на заключение договоров аренды указанных земельных участков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</si>
  <si>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</si>
  <si>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</si>
  <si>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</si>
  <si>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</si>
  <si>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</si>
  <si>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</si>
  <si>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</si>
  <si>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</si>
  <si>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</si>
  <si>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</si>
  <si>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</si>
  <si>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</si>
  <si>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</si>
  <si>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1.</t>
  </si>
  <si>
    <t>Функционирование высшего должностного лица  субъекта Российской Федерации и муниципального образования</t>
  </si>
  <si>
    <t>000 118 05000 05 0000 000</t>
  </si>
  <si>
    <t>000 118 00000 00 0000 000</t>
  </si>
  <si>
    <t>000 118 05030 05 0000 151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</si>
  <si>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</si>
  <si>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</si>
  <si>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</si>
  <si>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</si>
  <si>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</si>
  <si>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</si>
  <si>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</si>
  <si>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</si>
  <si>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</si>
  <si>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</si>
  <si>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</si>
  <si>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</si>
  <si>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</si>
  <si>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</si>
  <si>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</si>
  <si>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</si>
  <si>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</si>
  <si>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>Субсидии бюджетам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</si>
  <si>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</si>
  <si>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</si>
  <si>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</si>
  <si>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</si>
  <si>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</si>
  <si>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</si>
  <si>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</si>
  <si>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</si>
  <si>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</si>
  <si>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</si>
  <si>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Субсидии бюджетам на внедрение инновационных образовательных программ</t>
  </si>
  <si>
    <t>Субсидии бюджетам муниципальных районов на на внедрение инновационных образовательных программ</t>
  </si>
  <si>
    <t>000 2 02 02009 00 0000 151</t>
  </si>
  <si>
    <t>000 2 02 02009 05 0000 151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</si>
  <si>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</si>
  <si>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</si>
  <si>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000 2 02 02080 00 0000 151</t>
  </si>
  <si>
    <t>000 2 02 02080 05 0000 151</t>
  </si>
  <si>
    <t>Субсидии бюджетам  для обеспечения земельных участков коммунальной инфраструктурой в целях жилищного строительства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</si>
  <si>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</si>
  <si>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000 2 02 02102 00 0000 151</t>
  </si>
  <si>
    <t>Субсидии бюджетам  на закупку автотранспортных средств и коммунальной техники</t>
  </si>
  <si>
    <t>000 2 02 02102 05 0000 151</t>
  </si>
  <si>
    <t>Субсидии бюджетам муниципальных районов  на закупку автотранспортных средств и коммунальной техники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</si>
  <si>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</si>
  <si>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</si>
  <si>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000 116 30000 01 0000 140</t>
  </si>
  <si>
    <t>000 116 90000 00 0000 140</t>
  </si>
  <si>
    <t>Прочие поступления от денежных взысканий (штрафов) и иных сумм в возмещение ущерба</t>
  </si>
  <si>
    <t>000 116 90050 05 0000 140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</si>
  <si>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</si>
  <si>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</si>
  <si>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</si>
  <si>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</si>
  <si>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</si>
  <si>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</si>
  <si>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</si>
  <si>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</si>
  <si>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</si>
  <si>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</si>
  <si>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</si>
  <si>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</si>
  <si>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</si>
  <si>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</si>
  <si>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000 2 02 02024 00 0000 151</t>
  </si>
  <si>
    <t>000 2 02 02024 05 0000 151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</si>
  <si>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 скорой  медицинской помощи</t>
  </si>
  <si>
    <t>000 2 02 02089 00 0000 151</t>
  </si>
  <si>
    <t>000 2 02 02089 05 0000 151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</si>
  <si>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</si>
  <si>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</si>
  <si>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</si>
  <si>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</si>
  <si>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</si>
  <si>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Охрана окружающей среды</t>
  </si>
  <si>
    <t>000 116 00000 00 0000 000</t>
  </si>
  <si>
    <t>000 116 28000 01 0000 140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</si>
  <si>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</si>
  <si>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</si>
  <si>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</si>
  <si>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</si>
  <si>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000 2 07 00000 00 0000 180</t>
  </si>
  <si>
    <t>000 2 07 05000 05 0000 180</t>
  </si>
  <si>
    <t>ПРОЧИЕ БЕЗВОЗМЕЗДНЫЕ ПОСТУПЛЕНИЯ</t>
  </si>
  <si>
    <t xml:space="preserve">Прочие безвозмездные поступления в бюджеты муниципальных районов </t>
  </si>
  <si>
    <t>000 1 01 02020 01 0000 110</t>
  </si>
  <si>
    <t>000 2 02 04999 00 0000 151</t>
  </si>
  <si>
    <t>000 2 02 04999 05 0000 151</t>
  </si>
  <si>
    <t>Прочие субсидии</t>
  </si>
  <si>
    <t>Прочие субсидии бюджетам муниципальных районов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</si>
  <si>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</si>
  <si>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</si>
  <si>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</si>
  <si>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</si>
  <si>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000 2 02 02074 00 0000 151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</si>
  <si>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</si>
  <si>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</si>
  <si>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</si>
  <si>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</si>
  <si>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</si>
  <si>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</si>
  <si>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000 1 09 00000 00 0000 000</t>
  </si>
  <si>
    <t>000 1 09 07000 00 0000 110</t>
  </si>
  <si>
    <t>000 1 09 07030 00 0000 110</t>
  </si>
  <si>
    <t xml:space="preserve">000 1 09 07030 05 0000 110 </t>
  </si>
  <si>
    <t>Задолженность и перерасчеты по отмененным налогам , сборам и иным обязательным платежам</t>
  </si>
  <si>
    <t>Прочие налоги и сборы (по отмененным местным налогам и сборам)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</si>
  <si>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</si>
  <si>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</si>
  <si>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000 116 25060 01 0000 140</t>
  </si>
  <si>
    <t xml:space="preserve">Денежные взыскания (штрафы) за нарушение земельного законодательства </t>
  </si>
  <si>
    <t>000 116 25000 01 0000 140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</si>
  <si>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</si>
  <si>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</si>
  <si>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000 1 08 00000 00 0000 000</t>
  </si>
  <si>
    <t>000 1 11 00000 00 0000 000</t>
  </si>
  <si>
    <t>000 1 11 05000 00 0000 120</t>
  </si>
  <si>
    <t>000 1 11 05010 00 0000 120</t>
  </si>
  <si>
    <t>000 1 11 05030 00 0000 120</t>
  </si>
  <si>
    <t>000 1 11 05035 05 0000 120</t>
  </si>
  <si>
    <t>Дотации на выравнивание  бюджетной обеспеченности</t>
  </si>
  <si>
    <t>СУБСИДИИ БЮДЖЕТАМ СУБЪЕКТОВ РОССИЙСКОЙ ФЕДЕРАЦИИ И МУНИЦИПАЛЬНЫХ ОБРАЗОВАНИЙ ( МЕЖБЮДЖЕТНЫЕ СУБСИДИИ)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</si>
  <si>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</si>
  <si>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</si>
  <si>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</si>
  <si>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</si>
  <si>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</si>
  <si>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</si>
  <si>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</si>
  <si>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</si>
  <si>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ДОХОДЫ БЮДЖЕТОВ БЮДЖЕТНОЙ СИСТЕМЫ РОССИЙСКОЙ ФЕДЕРАЦИИ ОТ ВОЗВРАТА ОСТАТКОВ СУБСИДИЙ И СУБВЕНЦИЙ И ИНЫХ МЕЖБЮДЖЕТНЫХ ТРАНСФЕРТОВ, ИМЕЮЩИХ ЦЕЛЕВОЕ НАЗНАЧЕНИЕ, ПРОШЛЫХ ЛЕТ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</si>
  <si>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</si>
  <si>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</si>
  <si>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</si>
  <si>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</si>
  <si>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</si>
  <si>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000 2 02 01003 00 0000 151</t>
  </si>
  <si>
    <t>Дотации бюджетам на поддержку мер по обеспечению сбалансированности бюджетов</t>
  </si>
  <si>
    <t>000 1 14 06000 00 0000 430</t>
  </si>
  <si>
    <t>000 1 14 06010 00 0000 430</t>
  </si>
  <si>
    <t>ДОХОДЫ ОТ ПРОДАЖИ МАТЕРИАЛЬНЫХ И НЕМАТЕРИАЛЬНЫХ АКТИВОВ</t>
  </si>
  <si>
    <t xml:space="preserve">Код бюджетной классификации </t>
  </si>
  <si>
    <t xml:space="preserve">Наименование доходов </t>
  </si>
  <si>
    <t>000 1 00 00000 00 0000 000</t>
  </si>
  <si>
    <t>000 1 08 07000 01 0000 110</t>
  </si>
  <si>
    <t>000 1 12 00000 00 0000 000</t>
  </si>
  <si>
    <t>000 1 12 01000 01 0000 120</t>
  </si>
  <si>
    <t>000 2 02 02041 00 0000 151</t>
  </si>
  <si>
    <t>Субсидии бюджетам на строительство, модернизацию, ремонт и содержание автомобильных дорог в поселениях(за исключением автомобильных дорог федерального значения)</t>
  </si>
  <si>
    <t>000 2 02 02041 05 0000 151</t>
  </si>
  <si>
    <t>Межбюджетные трансферты, передаваемые бюджетам муниципальных районов на комплектование книжных фондов и библиотек муниципальных образований</t>
  </si>
  <si>
    <t>000 2 02 04025 05 0000 151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</si>
  <si>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</si>
  <si>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</si>
  <si>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</si>
  <si>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000 1 14 06025 05 0000 430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</si>
  <si>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автономных учреждений)</t>
  </si>
  <si>
    <t>000 2 02 02105 00 0000 151</t>
  </si>
  <si>
    <t>Субвенции  бюджетам  на осуществление  первичного воинского учета на территориях, где отсутствуют военные комиссариаты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</si>
  <si>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</si>
  <si>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</si>
  <si>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</si>
  <si>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</si>
  <si>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</si>
  <si>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</si>
  <si>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000 116 21050 05 0000 140</t>
  </si>
  <si>
    <t>Другие вопросы в области образования</t>
  </si>
  <si>
    <t>000 1 14 00000 00 0000 000</t>
  </si>
  <si>
    <t>000 2 02 02022 00 0000 151</t>
  </si>
  <si>
    <t>000 2 02 02022 05 0000 151</t>
  </si>
  <si>
    <t>000 2 02 02085 00 0000 151</t>
  </si>
  <si>
    <t>000 2 02 02085 05 0000 151</t>
  </si>
  <si>
    <t>Прочие безвозмездные поступления от бюджетов субъектов Российской Федерации</t>
  </si>
  <si>
    <t>000 2 02 02074 05 0000 151</t>
  </si>
  <si>
    <t>Субсидии бюджетам на совершенствование организации питания учащихся в общеобразовательных учреждениях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</si>
  <si>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</si>
  <si>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Глава муниципального образования</t>
  </si>
  <si>
    <t>000 2 02 02078 00 0000 151</t>
  </si>
  <si>
    <t>Субсидии бюджетам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</si>
  <si>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</si>
  <si>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</si>
  <si>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</si>
  <si>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</si>
  <si>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 xml:space="preserve">000 2 00 00000 00 0000 000 </t>
  </si>
  <si>
    <t>000 2 02 00000 00 0000 000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</si>
  <si>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</si>
  <si>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</si>
  <si>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000 2 02 04012 00 0000 151</t>
  </si>
  <si>
    <t>000 2 02 02004 00 0000 151</t>
  </si>
  <si>
    <t>000 2 02 02004 05 0000 151</t>
  </si>
  <si>
    <t>Субсидии бюджетам на развитие социальной и инженерной инфраструктуры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</si>
  <si>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</si>
  <si>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</si>
  <si>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</si>
  <si>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>000 1 08 07150 01 0000 110</t>
  </si>
  <si>
    <t>Государственная пошлина за выдачу разрешения на установку рекламной контрукции</t>
  </si>
  <si>
    <t xml:space="preserve"> 000 114 02000 00 0000 000</t>
  </si>
  <si>
    <t xml:space="preserve">Доходы для дефицита </t>
  </si>
  <si>
    <t>000 2 02 02088 05 0001 151</t>
  </si>
  <si>
    <t>000 2 02 02088 05 0002 151</t>
  </si>
  <si>
    <t>000 2 02 02088 05 0000 151</t>
  </si>
  <si>
    <t>000 2 02 02088 00 0000 151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</si>
  <si>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</si>
  <si>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</si>
  <si>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</si>
  <si>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</si>
  <si>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БЕЗВОЗМЕЗДНЫЕ ПОСТУПЛЕНИЯ ОТ ДРУГИХ БЮДЖЕТОВ БЮДЖЕТНОЙ СИСИТЕМЫ РОССИЙСКОЙ ФЕДЕРАЦИИ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</si>
  <si>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</si>
  <si>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</si>
  <si>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</si>
  <si>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</si>
  <si>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</si>
  <si>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</si>
  <si>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</si>
  <si>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000 2 02 01001 00 0000 151</t>
  </si>
  <si>
    <t>000 116 06000 01 0000 140</t>
  </si>
  <si>
    <t>Денежные взыскания (штрафы)за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</si>
  <si>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911 01 06 00 00 00 0000 000</t>
  </si>
  <si>
    <t>911 01 06 00 00 05 0000 000</t>
  </si>
  <si>
    <t xml:space="preserve">Распределение бюджетных ассигнований </t>
  </si>
  <si>
    <t>000 2 02 03002 00 0000 151</t>
  </si>
  <si>
    <t>Субвенции бюджетам на осуществление полномочий по подготовке проведения статистический переписей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</si>
  <si>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</si>
  <si>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статистический переписей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</si>
  <si>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</si>
  <si>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</si>
  <si>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</si>
  <si>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</si>
  <si>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</si>
  <si>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</si>
  <si>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автономных учреждений)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</si>
  <si>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</si>
  <si>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</si>
  <si>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</si>
  <si>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</si>
  <si>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</si>
  <si>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</si>
  <si>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</si>
  <si>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</si>
  <si>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</si>
  <si>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</si>
  <si>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</si>
  <si>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</si>
  <si>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</si>
  <si>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</si>
  <si>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</si>
  <si>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</si>
  <si>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</si>
  <si>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</si>
  <si>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</si>
  <si>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</si>
  <si>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</si>
  <si>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</si>
  <si>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</si>
  <si>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</si>
  <si>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</si>
  <si>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</si>
  <si>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</si>
  <si>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</si>
  <si>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000 2 02 02077 00 0000 151</t>
  </si>
  <si>
    <t>000 2 02 02077 05 0000 151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</si>
  <si>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</si>
  <si>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</si>
  <si>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</si>
  <si>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</si>
  <si>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</si>
  <si>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</si>
  <si>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</si>
  <si>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</si>
  <si>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</si>
  <si>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</si>
  <si>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</si>
  <si>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</si>
  <si>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</si>
  <si>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</si>
  <si>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</si>
  <si>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</si>
  <si>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</si>
  <si>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</si>
  <si>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</si>
  <si>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</si>
  <si>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</si>
  <si>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</si>
  <si>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</si>
  <si>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</si>
  <si>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</si>
  <si>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</si>
  <si>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</si>
  <si>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</si>
  <si>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</si>
  <si>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</si>
  <si>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</si>
  <si>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</si>
  <si>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</si>
  <si>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</si>
  <si>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</si>
  <si>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</si>
  <si>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</si>
  <si>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</si>
  <si>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</si>
  <si>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</si>
  <si>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</si>
  <si>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</si>
  <si>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</si>
  <si>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</si>
  <si>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</si>
  <si>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</si>
  <si>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</si>
  <si>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</si>
  <si>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</si>
  <si>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</si>
  <si>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</si>
  <si>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</si>
  <si>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 и выдачей регистрационных знаков, водительских удостоверений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</si>
  <si>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</si>
  <si>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</si>
  <si>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</si>
  <si>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бюджетых и автономных учреждений)</t>
  </si>
  <si>
    <t xml:space="preserve"> 000 114 02050 05 0000 410</t>
  </si>
  <si>
    <t xml:space="preserve"> 000 114 02053 05 0000 410</t>
  </si>
  <si>
    <t>000 1 14 06013 10 0000 430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</si>
  <si>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</si>
  <si>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000 1 12 01010 01 0000 120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</si>
  <si>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</si>
  <si>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</si>
  <si>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Другие расходы в области охраны окружающей среды</t>
  </si>
  <si>
    <t>000 2 02 02088 05 0004 151</t>
  </si>
  <si>
    <t>Субсидии бюджетам муниципальных районов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</si>
  <si>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</si>
  <si>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</si>
  <si>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000 1 12 01030 01 0000 120</t>
  </si>
  <si>
    <t>000 1 12 01040 01 0000 120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</si>
  <si>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</si>
  <si>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</si>
  <si>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000 2 02 02145 00 0000 151</t>
  </si>
  <si>
    <t>000 2 02 02145 05 0000 151</t>
  </si>
  <si>
    <t>Субсидии бюджетам муниципальных районов на модернизацию региональных систем общего образования</t>
  </si>
  <si>
    <t>Субсидии бюджетам  на модернизацию региональных систем общего образования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</si>
  <si>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</si>
  <si>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</si>
  <si>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</si>
  <si>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</si>
  <si>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</si>
  <si>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</si>
  <si>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000 1 12 01020 01 0000 120</t>
  </si>
  <si>
    <t xml:space="preserve">000 116 33000 00 0000 140 </t>
  </si>
  <si>
    <t xml:space="preserve">000 116 33050 05 0000 140 </t>
  </si>
  <si>
    <t xml:space="preserve">000 116 43000 01 0000 140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</si>
  <si>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</si>
  <si>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</si>
  <si>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Усть-Абаканского района Республики Хакасия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</si>
  <si>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</si>
  <si>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</si>
  <si>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</si>
  <si>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</si>
  <si>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</si>
  <si>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правонорушения в области дорожного движения </t>
  </si>
  <si>
    <t>000 116 30030 01 0000 140</t>
  </si>
  <si>
    <t xml:space="preserve">Прочие денежные взыскания (штрафы) за правонорушения в области дорожного движения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</si>
  <si>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статей 20.25 Кодекса Российской Федерации об административных правонорушениях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</si>
  <si>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</si>
  <si>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3400000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</si>
  <si>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</si>
  <si>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</si>
  <si>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</si>
  <si>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</si>
  <si>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</si>
  <si>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</si>
  <si>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</si>
  <si>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</si>
  <si>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</si>
  <si>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</si>
  <si>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</si>
  <si>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</si>
  <si>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</si>
  <si>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</si>
  <si>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</si>
  <si>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</si>
  <si>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</si>
  <si>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</si>
  <si>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</si>
  <si>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</si>
  <si>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</si>
  <si>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000 2 07 05030 05 0000 180</t>
  </si>
  <si>
    <t>Профессиональная подготовка, переподготовка и повышение квалификации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</si>
  <si>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</si>
  <si>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</si>
  <si>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</si>
  <si>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</si>
  <si>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</si>
  <si>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</si>
  <si>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</si>
  <si>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</si>
  <si>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000 1 13 02000 00 0000 000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</si>
  <si>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</si>
  <si>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</si>
  <si>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</si>
  <si>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</si>
  <si>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</si>
  <si>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000 2 02 02204 00 0000 151</t>
  </si>
  <si>
    <t>000 2 02 02204 05 0000 151</t>
  </si>
  <si>
    <t>Субсидии бюджетам муниципальных районов на модернизацию региональных систем дошкольного образования</t>
  </si>
  <si>
    <t>Субсидии бюджетам субъектов Российской Федерации муниципальных образований на модернизацию региональных систем дошкольного образования</t>
  </si>
  <si>
    <t xml:space="preserve">Межбюджетные  трансферты,   передаваемые  бюджетам  на  государственную  поддержку муниципальных    учреждений    культуры,  находящихся  на   территориях   сельских поселений
</t>
  </si>
  <si>
    <t>000 2 02 04052 00 0000 151</t>
  </si>
  <si>
    <t>000 2 02 04052 05 0000 151</t>
  </si>
  <si>
    <t xml:space="preserve">Межбюджетные  трансферты,   передаваемые  бюджетам муниципальных районов  в  целях финансового  обеспечения   расходов   по выплате премий в  области  литературы  и искусства, образования, печатных средств массовой информации находящихся на территориях сельских поселений
 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</si>
  <si>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</si>
  <si>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</si>
  <si>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</si>
  <si>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</si>
  <si>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</si>
  <si>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</si>
  <si>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</si>
  <si>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</si>
  <si>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</si>
  <si>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</si>
  <si>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</si>
  <si>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</si>
  <si>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</si>
  <si>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000 1 03 02000 00 0000 110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</si>
  <si>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</si>
  <si>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</si>
  <si>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</si>
  <si>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</si>
  <si>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</si>
  <si>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</si>
  <si>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</si>
  <si>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</si>
  <si>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</si>
  <si>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</si>
  <si>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</si>
  <si>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</si>
  <si>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</si>
  <si>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</si>
  <si>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Муниципальная программа  «Развитие муниципальной службы в Усть-Абаканском районе  до 2015 года»</t>
  </si>
  <si>
    <t>4800000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</si>
  <si>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</si>
  <si>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</si>
  <si>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</si>
  <si>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</si>
  <si>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</si>
  <si>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3460000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</si>
  <si>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</si>
  <si>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</si>
  <si>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3900000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</si>
  <si>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</si>
  <si>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</si>
  <si>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</si>
  <si>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</si>
  <si>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</si>
  <si>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</si>
  <si>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</si>
  <si>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</si>
  <si>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</si>
  <si>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</si>
  <si>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</si>
  <si>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</si>
  <si>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</si>
  <si>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</si>
  <si>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</si>
  <si>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</si>
  <si>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</si>
  <si>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</si>
  <si>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</si>
  <si>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</si>
  <si>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</si>
  <si>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</si>
  <si>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</si>
  <si>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</si>
  <si>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</si>
  <si>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</si>
  <si>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</si>
  <si>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</si>
  <si>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</si>
  <si>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</si>
  <si>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</si>
  <si>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</si>
  <si>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</si>
  <si>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</si>
  <si>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Обеспечение деятельности подведомственных учреждений (муниципальное казенное учреждение "Молодежный ресурсный центр")</t>
  </si>
  <si>
    <t>Мероприятия в области молодежной политики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</si>
  <si>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</si>
  <si>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</si>
  <si>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Обеспечение деятельности подведомственных учреждений (Библиотеки)</t>
  </si>
  <si>
    <t>Обеспечение деятельности подведомственных учреждений (Дома культуры)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</si>
  <si>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</si>
  <si>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</si>
  <si>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</si>
  <si>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</si>
  <si>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</si>
  <si>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</si>
  <si>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</si>
  <si>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</si>
  <si>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</si>
  <si>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</si>
  <si>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</si>
  <si>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</si>
  <si>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</si>
  <si>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</si>
  <si>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</si>
  <si>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</si>
  <si>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</si>
  <si>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>3920000</t>
  </si>
  <si>
    <t xml:space="preserve">Мероприятия по повышению безопасности дорожного движения </t>
  </si>
  <si>
    <t>3922225</t>
  </si>
  <si>
    <t>3462218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</si>
  <si>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</si>
  <si>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</si>
  <si>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</si>
  <si>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</si>
  <si>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</si>
  <si>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</si>
  <si>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</si>
  <si>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</si>
  <si>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</si>
  <si>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</si>
  <si>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</si>
  <si>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</si>
  <si>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</si>
  <si>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</si>
  <si>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на 2016 год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</si>
  <si>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</si>
  <si>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</si>
  <si>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</si>
  <si>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</si>
  <si>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</si>
  <si>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</si>
  <si>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</si>
  <si>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Муниципальная программа «Развитие туризма в Усть-Абаканском районе (2014-2020 годы)»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</si>
  <si>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</si>
  <si>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</si>
  <si>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</si>
  <si>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</si>
  <si>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Улучшение жилищных условий граждан, молодых семей и молодых специалистов, проживающих в сельской местности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</si>
  <si>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</si>
  <si>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</si>
  <si>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</si>
  <si>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</si>
  <si>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</si>
  <si>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</si>
  <si>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</si>
  <si>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</si>
  <si>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</si>
  <si>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</si>
  <si>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</si>
  <si>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000 2 02 02051 00 0000 151</t>
  </si>
  <si>
    <t>000 2 02 02051 05 0000 151</t>
  </si>
  <si>
    <t>Субсидии бюджетам муниципальных районов на реализацию федеральных целевых программ</t>
  </si>
  <si>
    <t>Субсидии  бюджетам на реализацию федеральных целевых программ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</si>
  <si>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</si>
  <si>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</si>
  <si>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Проведение  выборов глав муниципальных образований</t>
  </si>
  <si>
    <t>000 2 02 02150 00 0000 151</t>
  </si>
  <si>
    <t>000 2 02 02150 05 0000 151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</si>
  <si>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</si>
  <si>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</si>
  <si>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000 2 02 02136 05 0000 151</t>
  </si>
  <si>
    <t>000 2 02 02136 00 0000 151</t>
  </si>
  <si>
    <t>Субсидии бюджетам муниципальных районов на реализацию программ повышения эффективности бюджетных расходов</t>
  </si>
  <si>
    <t>Субсидии бюджетам на реализацию программ повышения эффективности бюджетных расходов</t>
  </si>
  <si>
    <t>000 2 02 02215 00 0000 151</t>
  </si>
  <si>
    <t>000 2 02 02215 05 0000 151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</si>
  <si>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</si>
  <si>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</si>
  <si>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</si>
  <si>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</si>
  <si>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000 2 02 04053 00 0000 151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</si>
  <si>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</si>
  <si>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Реализация региональной программы повышения эффективности бюджетных расходов</t>
  </si>
  <si>
    <t>4805089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</si>
  <si>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</si>
  <si>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</si>
  <si>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</si>
  <si>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4802245</t>
  </si>
  <si>
    <t>Сумма на 2017 год</t>
  </si>
  <si>
    <t>Сумма                           на 2017 год</t>
  </si>
  <si>
    <t>Получение кредитов от кредитных организаций бюджетами муниципальных районов в валюте Российской Федерации</t>
  </si>
  <si>
    <t>000 116 08000 01 0000 140</t>
  </si>
  <si>
    <t>000 116 08010 01 0000 100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</si>
  <si>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</si>
  <si>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</si>
  <si>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000 116 28000 01 0000 140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</si>
  <si>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</si>
  <si>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</si>
  <si>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</si>
  <si>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областе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</si>
  <si>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Изменение остатков средств на счетах по учету средств бюджетов</t>
  </si>
  <si>
    <t>000 1 11 05013 13 0000 120</t>
  </si>
  <si>
    <t>000 1 14 06013 13 0000 430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</si>
  <si>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</si>
  <si>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</si>
  <si>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муниципальных районов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</si>
  <si>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000 2 02 04098 05 0000 151</t>
  </si>
  <si>
    <t>000 2 02 04098 00 0000 151</t>
  </si>
  <si>
    <t>Межбюджетные трансферты, передаваемые бюджетам муниципальных районов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</si>
  <si>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>Межбюджетные трансферты, передаваемые бюджетам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</si>
  <si>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</si>
  <si>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районов
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</si>
  <si>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</si>
  <si>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</si>
  <si>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</si>
  <si>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</si>
  <si>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</si>
  <si>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</si>
  <si>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</si>
  <si>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</si>
  <si>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</si>
  <si>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</si>
  <si>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</si>
  <si>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</si>
  <si>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</si>
  <si>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70300 01900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</si>
  <si>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</si>
  <si>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</si>
  <si>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</si>
  <si>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</si>
  <si>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</si>
  <si>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</si>
  <si>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</si>
  <si>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</si>
  <si>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</si>
  <si>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</si>
  <si>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30000 00000</t>
  </si>
  <si>
    <t>30100 00000</t>
  </si>
  <si>
    <t>30200 00000</t>
  </si>
  <si>
    <t>41000 00000</t>
  </si>
  <si>
    <t>42000 00000</t>
  </si>
  <si>
    <t>44000 00000</t>
  </si>
  <si>
    <t>45000 00000</t>
  </si>
  <si>
    <t>46000 00000</t>
  </si>
  <si>
    <t>49000 00000</t>
  </si>
  <si>
    <t>Сумма                           на 2018 год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</si>
  <si>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</si>
  <si>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</si>
  <si>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</si>
  <si>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</si>
  <si>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</si>
  <si>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</si>
  <si>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</si>
  <si>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</si>
  <si>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</si>
  <si>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>Обеспечение благоустроенным жильем молодых семей и молодых специалистов, проживающих в сельской местности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</si>
  <si>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</si>
  <si>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</si>
  <si>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</si>
  <si>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«Вовлечение молодежи в социальную политику»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</si>
  <si>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</si>
  <si>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</si>
  <si>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</si>
  <si>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</si>
  <si>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</si>
  <si>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</si>
  <si>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</si>
  <si>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</si>
  <si>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</si>
  <si>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</si>
  <si>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</si>
  <si>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</si>
  <si>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</si>
  <si>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</si>
  <si>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</si>
  <si>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</si>
  <si>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47000 00000</t>
  </si>
  <si>
    <t>48000 00000</t>
  </si>
  <si>
    <t>30101 00000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</si>
  <si>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</si>
  <si>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</si>
  <si>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</si>
  <si>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</si>
  <si>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</si>
  <si>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</si>
  <si>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</si>
  <si>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</si>
  <si>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</si>
  <si>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</si>
  <si>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</si>
  <si>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</si>
  <si>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</si>
  <si>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</si>
  <si>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</si>
  <si>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</si>
  <si>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</si>
  <si>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30201 00000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</si>
  <si>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</si>
  <si>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</si>
  <si>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</si>
  <si>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</si>
  <si>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</si>
  <si>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</si>
  <si>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</si>
  <si>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</si>
  <si>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</si>
  <si>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</si>
  <si>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</si>
  <si>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</si>
  <si>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</si>
  <si>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</si>
  <si>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</si>
  <si>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</si>
  <si>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</si>
  <si>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</si>
  <si>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</si>
  <si>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</si>
  <si>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</si>
  <si>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</si>
  <si>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</si>
  <si>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</si>
  <si>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</si>
  <si>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</si>
  <si>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</si>
  <si>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32301 00780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</si>
  <si>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</si>
  <si>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</si>
  <si>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</si>
  <si>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</si>
  <si>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</si>
  <si>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</si>
  <si>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</si>
  <si>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</si>
  <si>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</si>
  <si>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</si>
  <si>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</si>
  <si>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</si>
  <si>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</si>
  <si>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</si>
  <si>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</si>
  <si>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</si>
  <si>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</si>
  <si>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</si>
  <si>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</si>
  <si>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</si>
  <si>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</si>
  <si>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</si>
  <si>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</si>
  <si>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</si>
  <si>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</si>
  <si>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Реализация государственной политики в сфере государственных закупок</t>
  </si>
  <si>
    <t>49001 03500</t>
  </si>
  <si>
    <t>49003 00000</t>
  </si>
  <si>
    <t>49003 01280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</si>
  <si>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</si>
  <si>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</si>
  <si>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</si>
  <si>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49004 00000</t>
  </si>
  <si>
    <t>49004 70110</t>
  </si>
  <si>
    <t>49004 70130</t>
  </si>
  <si>
    <t>49004 70330</t>
  </si>
  <si>
    <t>49004 70120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</si>
  <si>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</si>
  <si>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</si>
  <si>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</si>
  <si>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</si>
  <si>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</si>
  <si>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</si>
  <si>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</si>
  <si>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</si>
  <si>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</si>
  <si>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</si>
  <si>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</si>
  <si>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</si>
  <si>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</si>
  <si>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</si>
  <si>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</si>
  <si>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</si>
  <si>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</si>
  <si>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</si>
  <si>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</si>
  <si>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</si>
  <si>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</si>
  <si>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</si>
  <si>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</si>
  <si>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</si>
  <si>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</si>
  <si>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</si>
  <si>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</si>
  <si>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</si>
  <si>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</si>
  <si>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</si>
  <si>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</si>
  <si>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</si>
  <si>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</si>
  <si>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</si>
  <si>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</si>
  <si>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</si>
  <si>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</si>
  <si>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</si>
  <si>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</si>
  <si>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34101 00980</t>
  </si>
  <si>
    <t>34101 22120</t>
  </si>
  <si>
    <t>Совершенствование библиотечной деятельности</t>
  </si>
  <si>
    <t>34201 00000</t>
  </si>
  <si>
    <t>34201 01080</t>
  </si>
  <si>
    <t>34201 22120</t>
  </si>
  <si>
    <t>34201 22180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</si>
  <si>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</si>
  <si>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34201 51440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</si>
  <si>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</si>
  <si>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</si>
  <si>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</si>
  <si>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</si>
  <si>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</si>
  <si>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</si>
  <si>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</si>
  <si>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</si>
  <si>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</si>
  <si>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</si>
  <si>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</si>
  <si>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</si>
  <si>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</si>
  <si>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</si>
  <si>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</si>
  <si>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</si>
  <si>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</si>
  <si>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</si>
  <si>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</si>
  <si>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</si>
  <si>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</si>
  <si>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</si>
  <si>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</si>
  <si>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</si>
  <si>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</si>
  <si>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</si>
  <si>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</si>
  <si>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</si>
  <si>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</si>
  <si>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</si>
  <si>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</si>
  <si>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36201 50820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</si>
  <si>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</si>
  <si>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36201 R0820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</si>
  <si>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</si>
  <si>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</si>
  <si>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</si>
  <si>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</si>
  <si>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</si>
  <si>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</si>
  <si>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</si>
  <si>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</si>
  <si>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</si>
  <si>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</si>
  <si>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</si>
  <si>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</si>
  <si>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</si>
  <si>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Обеспечение мер социальной поддержки специалистов культуры, проживающих в сельской местности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</si>
  <si>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</si>
  <si>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</si>
  <si>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</si>
  <si>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</si>
  <si>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</si>
  <si>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</si>
  <si>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</si>
  <si>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</si>
  <si>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</si>
  <si>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</si>
  <si>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</si>
  <si>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</si>
  <si>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</si>
  <si>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</si>
  <si>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</si>
  <si>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</si>
  <si>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</si>
  <si>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</si>
  <si>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</si>
  <si>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</si>
  <si>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</si>
  <si>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</si>
  <si>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Обеспечение деятельности подведомственных учреждений (Музей «Салбык»)</t>
  </si>
  <si>
    <t>40001 01380</t>
  </si>
  <si>
    <t>Содействие формирования туристической инфраструктуры и материально-технической базы</t>
  </si>
  <si>
    <t>40002 00000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</si>
  <si>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</si>
  <si>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</si>
  <si>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</si>
  <si>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</si>
  <si>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</si>
  <si>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46001 22190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</si>
  <si>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</si>
  <si>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</si>
  <si>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</si>
  <si>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</si>
  <si>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</si>
  <si>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</si>
  <si>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</si>
  <si>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30101 22150</t>
  </si>
  <si>
    <t>30102 00000</t>
  </si>
  <si>
    <t>30102 03500</t>
  </si>
  <si>
    <t>30103 00000</t>
  </si>
  <si>
    <t>30103 22110</t>
  </si>
  <si>
    <t>30103 70240</t>
  </si>
  <si>
    <t>30201 14950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</si>
  <si>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</si>
  <si>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</si>
  <si>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</si>
  <si>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</si>
  <si>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</si>
  <si>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</si>
  <si>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</si>
  <si>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</si>
  <si>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000 116 30014 01 0000 140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</si>
  <si>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райнов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</si>
  <si>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</si>
  <si>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</si>
  <si>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</si>
  <si>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</si>
  <si>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</si>
  <si>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</si>
  <si>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</si>
  <si>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</si>
  <si>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</si>
  <si>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</si>
  <si>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</si>
  <si>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</si>
  <si>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47003 00000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</si>
  <si>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</si>
  <si>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</si>
  <si>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47003 22140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</si>
  <si>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</si>
  <si>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</si>
  <si>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</si>
  <si>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</si>
  <si>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</si>
  <si>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</si>
  <si>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</si>
  <si>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</si>
  <si>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</si>
  <si>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</si>
  <si>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</si>
  <si>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</si>
  <si>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</si>
  <si>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</si>
  <si>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</si>
  <si>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</si>
  <si>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</si>
  <si>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</si>
  <si>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</si>
  <si>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</si>
  <si>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</si>
  <si>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000 1 08 04000 01 0000 110</t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</si>
  <si>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</si>
  <si>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уполномоченныи в соответствии с законодательнми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</si>
  <si>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</si>
  <si>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</si>
  <si>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</si>
  <si>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</si>
  <si>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</si>
  <si>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</si>
  <si>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</si>
  <si>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</si>
  <si>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</si>
  <si>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</si>
  <si>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</si>
  <si>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</si>
  <si>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</si>
  <si>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</si>
  <si>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</si>
  <si>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000 1 06 06040 10 0000 110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</si>
  <si>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</si>
  <si>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>ГОСУДАРСТВЕННАЯ ПОШЛИНА, СБОРЫ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</si>
  <si>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</si>
  <si>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000 2 02 01001 10 0000 151</t>
  </si>
  <si>
    <t>000 2 02 03015 10 0000 151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</si>
  <si>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</si>
  <si>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Увеличение прочих остатков  денежных средств бюджетов поселений</t>
  </si>
  <si>
    <t>Уменьшение прочих остатков  денежных средств бюджетов поселений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</si>
  <si>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</si>
  <si>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</si>
  <si>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</si>
  <si>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</si>
  <si>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</si>
  <si>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</si>
  <si>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</si>
  <si>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>на 2016 год и плановый период 2017 и 2018 годов"</t>
  </si>
  <si>
    <t xml:space="preserve">Усть-Абаканского района 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</si>
  <si>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</si>
  <si>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</si>
  <si>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</si>
  <si>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</si>
  <si>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учреждений), (Хоз.группа)</t>
  </si>
  <si>
    <t>Обеспечение  деятельности подведомственных учреждений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</si>
  <si>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</si>
  <si>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</si>
  <si>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</si>
  <si>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</si>
  <si>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</si>
  <si>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</si>
  <si>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</si>
  <si>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</si>
  <si>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</si>
  <si>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</si>
  <si>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</si>
  <si>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</si>
  <si>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</si>
  <si>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</si>
  <si>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</si>
  <si>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</si>
  <si>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</si>
  <si>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</si>
  <si>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</si>
  <si>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</si>
  <si>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</si>
  <si>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</si>
  <si>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</si>
  <si>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</si>
  <si>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</si>
  <si>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</si>
  <si>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</si>
  <si>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</si>
  <si>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Муниципальная программа "Развитие мер соцподдержки отдельных категорий граждан в Калининском сельсовете (2016-2020 годы)"</t>
  </si>
  <si>
    <t>58000 00000</t>
  </si>
  <si>
    <t>58001 00000</t>
  </si>
  <si>
    <t>57000 00000</t>
  </si>
  <si>
    <t>55000 00000</t>
  </si>
  <si>
    <t>55001 00000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</si>
  <si>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</si>
  <si>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</si>
  <si>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</si>
  <si>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Муниципальная программа «Устойчивое развитие территории Калининского сельсовета  (2016-2020 годы)»</t>
  </si>
  <si>
    <t>54101 00000</t>
  </si>
  <si>
    <t>54201 00000</t>
  </si>
  <si>
    <t>55001 22030</t>
  </si>
  <si>
    <t>Обеспечение деятельности подведомственных учреждений (Хозяйственная группа)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</si>
  <si>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</si>
  <si>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</si>
  <si>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54101 22590</t>
  </si>
  <si>
    <t>54201 22050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</si>
  <si>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</si>
  <si>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</si>
  <si>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</si>
  <si>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</si>
  <si>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</si>
  <si>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</si>
  <si>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</si>
  <si>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56102 22280</t>
  </si>
  <si>
    <t>56103 01180</t>
  </si>
  <si>
    <t>57001 14910</t>
  </si>
  <si>
    <t>57001 14940</t>
  </si>
  <si>
    <t>57001 14930</t>
  </si>
  <si>
    <t>58001 22070</t>
  </si>
  <si>
    <t>Подпрограмма «Комплексное освоение и развитие Калининской территории (2016-2020 годы)»</t>
  </si>
  <si>
    <t>Подпрограмма "Энергосбережение и повышение энергетической эффективности в Калининском сельсовете  (2016 - 2020 годы)"</t>
  </si>
  <si>
    <t>Подпрограмма "Благоустройство территории Калининского сельсовета  (2016 - 2020 годы)"</t>
  </si>
  <si>
    <t>Муниципальная программа  «Устойчивое развитие территории Калининского сельсовета (2016-2020 годы)</t>
  </si>
  <si>
    <t>57001 00000</t>
  </si>
  <si>
    <t>56101 00000</t>
  </si>
  <si>
    <t>54200 00000</t>
  </si>
  <si>
    <t>Подпрограмма «Благоустройство территории Калининского сельсовета  (2016-2020 годы)»</t>
  </si>
  <si>
    <t>54300 00000</t>
  </si>
  <si>
    <t>Мероприятия, направленные на теплоэнергосбережение и повышение  эффективности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</si>
  <si>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 (2016-2020 годы)»</t>
  </si>
  <si>
    <t xml:space="preserve">Муниципальная программа «Обеспечение общественного порядка и противодействие преступности в Калининском сельсовете  (2016-2020 годы)» </t>
  </si>
  <si>
    <t>Муниципальная программа "Дорожное хозяйство»  (2016-2020 годы)"</t>
  </si>
  <si>
    <t>Муниципальная программа«Развитие субъектов малого и среднего предпринимательства в Калининском сельсовете на (2016-2020 годы)»</t>
  </si>
  <si>
    <t>Муниципальная программа "Повышение квалификации специалистов и работников администрации Калининского сельсовета на 2016-2018 годы"</t>
  </si>
  <si>
    <t>Муниципальная программа «Культура Калининского сельсовета (2016-2020 годы)»</t>
  </si>
  <si>
    <t>Муниципальная программа  "Развитие физической культуры и спорта в Калининском сельсовете  (2016 - 2020 годы)"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</si>
  <si>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 (2016-2020 годы)»</t>
  </si>
  <si>
    <t xml:space="preserve">Муниципальная программа «Дорожное хозяйство (2016-2020 годы)» </t>
  </si>
  <si>
    <t>Муниципальная программа«Развитие субъектов малого и среднего предпринимательства в Калининском сельсовете на 2016-2020 годы»</t>
  </si>
  <si>
    <t>Приложение 4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</si>
  <si>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</si>
  <si>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Администрация Калининского сельсовета Усть-Абаканского района Республики Хакасия</t>
  </si>
  <si>
    <t>56101 02212</t>
  </si>
  <si>
    <t xml:space="preserve"> бюджета муниципального образования Калининский сельсовет Усть-Абаканского района Республики Хакасия</t>
  </si>
  <si>
    <t>по группам,  подгруппам и статьям кодов классификации доходов на 2016 год</t>
  </si>
  <si>
    <t>000 2 02 04012 10 0000 151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</si>
  <si>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</si>
  <si>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51001 80230</t>
  </si>
  <si>
    <t xml:space="preserve">Мероприятия по защите населения от чрезвычайных ситуаций, пожарной безопасности в рамках муниципальной программы "Защита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годы)" </t>
  </si>
  <si>
    <t>00</t>
  </si>
  <si>
    <t>муниципального образования  Калининский сельсовет Усть-Абаканского района Республики Хакасия на 2016 год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</si>
  <si>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на 2016 год</t>
  </si>
  <si>
    <t>к Решению  Совета депутатов Калининского сельсовета</t>
  </si>
  <si>
    <t>"О внесении изменений в Решение Совета депутатов       
О бюджете муниципального образования Калининский сельсовет</t>
  </si>
  <si>
    <t>Приложение 1</t>
  </si>
  <si>
    <t>Приложение 3</t>
  </si>
  <si>
    <t xml:space="preserve"> расходов бюджета муниципального образования Калининский сельсовет </t>
  </si>
  <si>
    <t xml:space="preserve">Усть-Абаканского района Республики Хакасия на 2016 год </t>
  </si>
  <si>
    <t>Приложение 5</t>
  </si>
  <si>
    <t>от 22.12.2015 года № 22, приложение 1</t>
  </si>
  <si>
    <t>Приложение 2</t>
  </si>
  <si>
    <t>от 22.12.2015 года № 22, приложение 3</t>
  </si>
  <si>
    <t>от 22.12.2015 года № 22, приложение 7</t>
  </si>
  <si>
    <t>исключить</t>
  </si>
  <si>
    <t>Мероприятия по поддержке и развитию культуры</t>
  </si>
  <si>
    <t>добавить</t>
  </si>
  <si>
    <t>56101 22120</t>
  </si>
  <si>
    <t xml:space="preserve">                                                                                                                         к Решению  Совета депутатов Калининского сельсовета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</si>
  <si>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                                              на 2016 год</t>
  </si>
  <si>
    <t>от 22.12.2015 года № 22, приложение 9</t>
  </si>
  <si>
    <t>от 22.12.2015 года № 22, приложение 11</t>
  </si>
  <si>
    <t xml:space="preserve">Мероприятия по защите населения от чрезвычайных ситуаций, пожарной безопасности и безопасности на водных объектах </t>
  </si>
  <si>
    <t>от 31.05.2016г. № 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</si>
</sst>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#,##0.0"/>
    <numFmt numFmtId="175" formatCode="#,##0.000"/>
    <numFmt numFmtId="176" formatCode="#,##0.0000"/>
    <numFmt numFmtId="177" formatCode="#,##0.00000"/>
    <numFmt numFmtId="178" formatCode="0.00000000"/>
    <numFmt numFmtId="179" formatCode="[$-FC19]d\ mmmm\ yyyy\ &quot;г.&quot;"/>
  </numFmts>
  <fonts count="68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5"/>
      <name val="Times New Roman"/>
      <family val="1"/>
    </font>
    <font>
      <sz val="13"/>
      <name val="Arial Cyr"/>
      <family val="0"/>
    </font>
    <font>
      <sz val="8"/>
      <name val="Arial"/>
      <family val="2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0" fillId="0" borderId="1">
      <alignment horizontal="left" wrapText="1" indent="1"/>
      <protection/>
    </xf>
    <xf numFmtId="49" fontId="20" fillId="0" borderId="2">
      <alignment horizontal="center" shrinkToFit="1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3" applyNumberFormat="0" applyAlignment="0" applyProtection="0"/>
    <xf numFmtId="0" fontId="47" fillId="27" borderId="4" applyNumberFormat="0" applyAlignment="0" applyProtection="0"/>
    <xf numFmtId="0" fontId="48" fillId="27" borderId="3" applyNumberFormat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8" borderId="9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57" applyFont="1" applyBorder="1" applyAlignment="1">
      <alignment vertical="top" wrapText="1"/>
      <protection/>
    </xf>
    <xf numFmtId="0" fontId="11" fillId="0" borderId="14" xfId="60" applyFont="1" applyBorder="1" applyAlignment="1">
      <alignment wrapText="1"/>
      <protection/>
    </xf>
    <xf numFmtId="0" fontId="11" fillId="0" borderId="14" xfId="62" applyFont="1" applyBorder="1" applyAlignment="1">
      <alignment wrapText="1"/>
      <protection/>
    </xf>
    <xf numFmtId="0" fontId="11" fillId="0" borderId="16" xfId="58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7" fillId="0" borderId="12" xfId="0" applyFont="1" applyBorder="1" applyAlignment="1">
      <alignment vertical="top" wrapText="1"/>
    </xf>
    <xf numFmtId="49" fontId="17" fillId="0" borderId="17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top" wrapText="1"/>
    </xf>
    <xf numFmtId="49" fontId="16" fillId="0" borderId="17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wrapText="1"/>
    </xf>
    <xf numFmtId="49" fontId="15" fillId="0" borderId="17" xfId="0" applyNumberFormat="1" applyFont="1" applyFill="1" applyBorder="1" applyAlignment="1">
      <alignment horizontal="center"/>
    </xf>
    <xf numFmtId="4" fontId="15" fillId="0" borderId="18" xfId="0" applyNumberFormat="1" applyFont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17" fillId="33" borderId="17" xfId="0" applyFont="1" applyFill="1" applyBorder="1" applyAlignment="1">
      <alignment vertical="top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vertical="top" wrapText="1"/>
    </xf>
    <xf numFmtId="49" fontId="16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vertical="top" wrapText="1"/>
    </xf>
    <xf numFmtId="4" fontId="15" fillId="0" borderId="23" xfId="0" applyNumberFormat="1" applyFont="1" applyFill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4" fontId="15" fillId="0" borderId="18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top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vertical="top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" fontId="14" fillId="0" borderId="21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/>
    </xf>
    <xf numFmtId="49" fontId="14" fillId="33" borderId="24" xfId="0" applyNumberFormat="1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left" wrapText="1"/>
    </xf>
    <xf numFmtId="0" fontId="17" fillId="0" borderId="12" xfId="0" applyFont="1" applyBorder="1" applyAlignment="1">
      <alignment wrapText="1"/>
    </xf>
    <xf numFmtId="2" fontId="14" fillId="34" borderId="25" xfId="0" applyNumberFormat="1" applyFont="1" applyFill="1" applyBorder="1" applyAlignment="1">
      <alignment horizontal="center" vertical="center" wrapText="1"/>
    </xf>
    <xf numFmtId="2" fontId="14" fillId="34" borderId="26" xfId="0" applyNumberFormat="1" applyFont="1" applyFill="1" applyBorder="1" applyAlignment="1">
      <alignment horizontal="center" vertical="center" wrapText="1"/>
    </xf>
    <xf numFmtId="2" fontId="14" fillId="34" borderId="27" xfId="0" applyNumberFormat="1" applyFont="1" applyFill="1" applyBorder="1" applyAlignment="1">
      <alignment horizontal="center" vertical="center" wrapText="1"/>
    </xf>
    <xf numFmtId="0" fontId="16" fillId="35" borderId="28" xfId="0" applyFont="1" applyFill="1" applyBorder="1" applyAlignment="1">
      <alignment vertical="top" wrapText="1"/>
    </xf>
    <xf numFmtId="0" fontId="16" fillId="35" borderId="29" xfId="0" applyFont="1" applyFill="1" applyBorder="1" applyAlignment="1">
      <alignment horizontal="center" vertical="center" wrapText="1"/>
    </xf>
    <xf numFmtId="49" fontId="15" fillId="35" borderId="30" xfId="0" applyNumberFormat="1" applyFont="1" applyFill="1" applyBorder="1" applyAlignment="1">
      <alignment horizontal="center" vertical="center" wrapText="1"/>
    </xf>
    <xf numFmtId="4" fontId="14" fillId="35" borderId="31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4" fillId="0" borderId="22" xfId="0" applyFont="1" applyBorder="1" applyAlignment="1">
      <alignment wrapText="1"/>
    </xf>
    <xf numFmtId="0" fontId="14" fillId="0" borderId="32" xfId="0" applyFont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wrapText="1"/>
    </xf>
    <xf numFmtId="0" fontId="17" fillId="0" borderId="3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vertical="top" wrapText="1"/>
    </xf>
    <xf numFmtId="0" fontId="17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0" fontId="14" fillId="0" borderId="33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vertical="top" wrapText="1"/>
    </xf>
    <xf numFmtId="0" fontId="17" fillId="0" borderId="32" xfId="0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0" fontId="14" fillId="35" borderId="36" xfId="0" applyFont="1" applyFill="1" applyBorder="1" applyAlignment="1">
      <alignment vertical="center" wrapText="1"/>
    </xf>
    <xf numFmtId="0" fontId="14" fillId="35" borderId="30" xfId="0" applyFont="1" applyFill="1" applyBorder="1" applyAlignment="1">
      <alignment horizontal="center" vertical="center" wrapText="1"/>
    </xf>
    <xf numFmtId="49" fontId="15" fillId="35" borderId="29" xfId="0" applyNumberFormat="1" applyFont="1" applyFill="1" applyBorder="1" applyAlignment="1">
      <alignment horizontal="center" vertical="center" wrapText="1"/>
    </xf>
    <xf numFmtId="49" fontId="15" fillId="36" borderId="20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wrapText="1"/>
    </xf>
    <xf numFmtId="0" fontId="16" fillId="0" borderId="32" xfId="0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14" fillId="0" borderId="21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" fontId="14" fillId="33" borderId="18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49" fontId="14" fillId="37" borderId="1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6" fillId="0" borderId="13" xfId="57" applyFont="1" applyBorder="1" applyAlignment="1">
      <alignment horizontal="left" vertical="center" wrapText="1"/>
      <protection/>
    </xf>
    <xf numFmtId="49" fontId="11" fillId="0" borderId="13" xfId="61" applyNumberFormat="1" applyFont="1" applyBorder="1" applyAlignment="1">
      <alignment horizontal="left" vertical="center"/>
      <protection/>
    </xf>
    <xf numFmtId="49" fontId="11" fillId="0" borderId="13" xfId="63" applyNumberFormat="1" applyFont="1" applyBorder="1" applyAlignment="1">
      <alignment horizontal="left" vertical="center"/>
      <protection/>
    </xf>
    <xf numFmtId="0" fontId="6" fillId="0" borderId="37" xfId="57" applyFont="1" applyBorder="1" applyAlignment="1">
      <alignment horizontal="left" vertical="center" wrapText="1"/>
      <protection/>
    </xf>
    <xf numFmtId="49" fontId="15" fillId="37" borderId="17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8" xfId="0" applyFont="1" applyBorder="1" applyAlignment="1">
      <alignment vertical="top" wrapText="1"/>
    </xf>
    <xf numFmtId="0" fontId="6" fillId="0" borderId="14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justify" vertical="top" wrapText="1"/>
    </xf>
    <xf numFmtId="0" fontId="13" fillId="0" borderId="19" xfId="0" applyFont="1" applyBorder="1" applyAlignment="1">
      <alignment horizontal="center"/>
    </xf>
    <xf numFmtId="0" fontId="10" fillId="0" borderId="17" xfId="0" applyFont="1" applyBorder="1" applyAlignment="1">
      <alignment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7" fillId="37" borderId="17" xfId="0" applyNumberFormat="1" applyFont="1" applyFill="1" applyBorder="1" applyAlignment="1">
      <alignment horizontal="center" vertical="center" wrapText="1"/>
    </xf>
    <xf numFmtId="49" fontId="17" fillId="33" borderId="17" xfId="0" applyNumberFormat="1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vertical="top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4" fillId="0" borderId="36" xfId="0" applyFont="1" applyBorder="1" applyAlignment="1">
      <alignment vertical="top" wrapText="1"/>
    </xf>
    <xf numFmtId="4" fontId="4" fillId="0" borderId="4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15" fillId="0" borderId="41" xfId="0" applyFont="1" applyBorder="1" applyAlignment="1">
      <alignment wrapText="1"/>
    </xf>
    <xf numFmtId="0" fontId="17" fillId="0" borderId="0" xfId="0" applyFont="1" applyAlignment="1">
      <alignment/>
    </xf>
    <xf numFmtId="0" fontId="14" fillId="0" borderId="12" xfId="0" applyFont="1" applyFill="1" applyBorder="1" applyAlignment="1">
      <alignment wrapText="1"/>
    </xf>
    <xf numFmtId="0" fontId="4" fillId="0" borderId="0" xfId="0" applyFont="1" applyAlignment="1">
      <alignment/>
    </xf>
    <xf numFmtId="0" fontId="16" fillId="35" borderId="30" xfId="0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wrapText="1"/>
    </xf>
    <xf numFmtId="4" fontId="4" fillId="0" borderId="42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top" wrapText="1"/>
    </xf>
    <xf numFmtId="0" fontId="4" fillId="0" borderId="47" xfId="0" applyFont="1" applyBorder="1" applyAlignment="1">
      <alignment horizontal="justify" vertical="top" wrapText="1"/>
    </xf>
    <xf numFmtId="0" fontId="4" fillId="0" borderId="14" xfId="0" applyFont="1" applyBorder="1" applyAlignment="1">
      <alignment vertical="center" wrapText="1"/>
    </xf>
    <xf numFmtId="0" fontId="16" fillId="0" borderId="39" xfId="0" applyFont="1" applyBorder="1" applyAlignment="1">
      <alignment vertical="top" wrapText="1"/>
    </xf>
    <xf numFmtId="0" fontId="15" fillId="0" borderId="17" xfId="0" applyFont="1" applyFill="1" applyBorder="1" applyAlignment="1">
      <alignment wrapText="1"/>
    </xf>
    <xf numFmtId="0" fontId="17" fillId="0" borderId="17" xfId="0" applyFont="1" applyFill="1" applyBorder="1" applyAlignment="1">
      <alignment vertical="top" wrapText="1"/>
    </xf>
    <xf numFmtId="4" fontId="15" fillId="0" borderId="17" xfId="0" applyNumberFormat="1" applyFont="1" applyFill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 wrapText="1"/>
    </xf>
    <xf numFmtId="49" fontId="14" fillId="38" borderId="17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wrapText="1"/>
    </xf>
    <xf numFmtId="0" fontId="16" fillId="0" borderId="19" xfId="0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wrapText="1"/>
    </xf>
    <xf numFmtId="0" fontId="16" fillId="38" borderId="17" xfId="0" applyFont="1" applyFill="1" applyBorder="1" applyAlignment="1">
      <alignment horizontal="left" vertical="top" wrapText="1"/>
    </xf>
    <xf numFmtId="4" fontId="14" fillId="38" borderId="17" xfId="0" applyNumberFormat="1" applyFont="1" applyFill="1" applyBorder="1" applyAlignment="1">
      <alignment horizontal="center" vertical="center"/>
    </xf>
    <xf numFmtId="0" fontId="63" fillId="0" borderId="12" xfId="0" applyFont="1" applyBorder="1" applyAlignment="1">
      <alignment wrapText="1"/>
    </xf>
    <xf numFmtId="0" fontId="63" fillId="0" borderId="12" xfId="0" applyFont="1" applyBorder="1" applyAlignment="1">
      <alignment/>
    </xf>
    <xf numFmtId="0" fontId="15" fillId="0" borderId="22" xfId="0" applyFont="1" applyBorder="1" applyAlignment="1">
      <alignment wrapText="1"/>
    </xf>
    <xf numFmtId="4" fontId="15" fillId="37" borderId="48" xfId="0" applyNumberFormat="1" applyFont="1" applyFill="1" applyBorder="1" applyAlignment="1">
      <alignment horizontal="center" vertical="center"/>
    </xf>
    <xf numFmtId="49" fontId="14" fillId="35" borderId="30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wrapText="1"/>
    </xf>
    <xf numFmtId="49" fontId="15" fillId="0" borderId="17" xfId="0" applyNumberFormat="1" applyFont="1" applyBorder="1" applyAlignment="1">
      <alignment horizont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4" fillId="0" borderId="23" xfId="0" applyNumberFormat="1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vertical="top" wrapText="1"/>
    </xf>
    <xf numFmtId="0" fontId="64" fillId="0" borderId="32" xfId="0" applyFont="1" applyBorder="1" applyAlignment="1">
      <alignment horizontal="center" vertical="center" wrapText="1"/>
    </xf>
    <xf numFmtId="49" fontId="64" fillId="0" borderId="20" xfId="0" applyNumberFormat="1" applyFont="1" applyBorder="1" applyAlignment="1">
      <alignment horizontal="center" vertical="center" wrapText="1"/>
    </xf>
    <xf numFmtId="4" fontId="18" fillId="38" borderId="17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20" xfId="0" applyNumberFormat="1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vertical="top" wrapText="1"/>
    </xf>
    <xf numFmtId="0" fontId="63" fillId="0" borderId="12" xfId="0" applyFont="1" applyFill="1" applyBorder="1" applyAlignment="1">
      <alignment wrapText="1"/>
    </xf>
    <xf numFmtId="0" fontId="14" fillId="0" borderId="20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wrapText="1"/>
    </xf>
    <xf numFmtId="49" fontId="14" fillId="0" borderId="17" xfId="0" applyNumberFormat="1" applyFont="1" applyFill="1" applyBorder="1" applyAlignment="1">
      <alignment horizontal="left" vertical="center" wrapText="1"/>
    </xf>
    <xf numFmtId="2" fontId="14" fillId="34" borderId="28" xfId="0" applyNumberFormat="1" applyFont="1" applyFill="1" applyBorder="1" applyAlignment="1">
      <alignment horizontal="center" vertical="center" wrapText="1"/>
    </xf>
    <xf numFmtId="2" fontId="14" fillId="34" borderId="30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14" fillId="0" borderId="12" xfId="0" applyFont="1" applyBorder="1" applyAlignment="1">
      <alignment wrapText="1"/>
    </xf>
    <xf numFmtId="49" fontId="16" fillId="0" borderId="19" xfId="0" applyNumberFormat="1" applyFont="1" applyFill="1" applyBorder="1" applyAlignment="1">
      <alignment horizontal="center" vertical="center" wrapText="1"/>
    </xf>
    <xf numFmtId="0" fontId="63" fillId="0" borderId="22" xfId="0" applyFont="1" applyBorder="1" applyAlignment="1">
      <alignment/>
    </xf>
    <xf numFmtId="0" fontId="15" fillId="0" borderId="12" xfId="0" applyFont="1" applyBorder="1" applyAlignment="1">
      <alignment vertical="center" wrapText="1"/>
    </xf>
    <xf numFmtId="0" fontId="6" fillId="0" borderId="41" xfId="0" applyFont="1" applyBorder="1" applyAlignment="1">
      <alignment wrapText="1"/>
    </xf>
    <xf numFmtId="0" fontId="17" fillId="0" borderId="35" xfId="0" applyFont="1" applyBorder="1" applyAlignment="1">
      <alignment wrapText="1"/>
    </xf>
    <xf numFmtId="0" fontId="17" fillId="33" borderId="13" xfId="0" applyFont="1" applyFill="1" applyBorder="1" applyAlignment="1">
      <alignment vertical="top" wrapText="1"/>
    </xf>
    <xf numFmtId="0" fontId="6" fillId="0" borderId="16" xfId="0" applyFont="1" applyBorder="1" applyAlignment="1">
      <alignment vertical="center" wrapText="1"/>
    </xf>
    <xf numFmtId="49" fontId="15" fillId="0" borderId="1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5" fillId="33" borderId="17" xfId="0" applyFont="1" applyFill="1" applyBorder="1" applyAlignment="1">
      <alignment wrapText="1"/>
    </xf>
    <xf numFmtId="0" fontId="15" fillId="0" borderId="20" xfId="0" applyFont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49" fontId="15" fillId="0" borderId="17" xfId="0" applyNumberFormat="1" applyFont="1" applyBorder="1" applyAlignment="1">
      <alignment horizontal="left" wrapText="1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0" fontId="14" fillId="0" borderId="17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left" wrapText="1"/>
    </xf>
    <xf numFmtId="0" fontId="15" fillId="0" borderId="33" xfId="0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center"/>
    </xf>
    <xf numFmtId="0" fontId="14" fillId="33" borderId="12" xfId="0" applyFont="1" applyFill="1" applyBorder="1" applyAlignment="1">
      <alignment wrapText="1"/>
    </xf>
    <xf numFmtId="4" fontId="14" fillId="0" borderId="18" xfId="0" applyNumberFormat="1" applyFont="1" applyBorder="1" applyAlignment="1">
      <alignment horizontal="center" wrapText="1"/>
    </xf>
    <xf numFmtId="4" fontId="15" fillId="0" borderId="18" xfId="0" applyNumberFormat="1" applyFont="1" applyBorder="1" applyAlignment="1">
      <alignment horizontal="center" wrapText="1"/>
    </xf>
    <xf numFmtId="0" fontId="16" fillId="33" borderId="12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vertical="top" wrapText="1"/>
    </xf>
    <xf numFmtId="0" fontId="65" fillId="0" borderId="12" xfId="0" applyFont="1" applyBorder="1" applyAlignment="1">
      <alignment vertical="top" wrapText="1"/>
    </xf>
    <xf numFmtId="4" fontId="14" fillId="0" borderId="21" xfId="0" applyNumberFormat="1" applyFont="1" applyBorder="1" applyAlignment="1">
      <alignment horizontal="center" wrapText="1"/>
    </xf>
    <xf numFmtId="0" fontId="14" fillId="33" borderId="12" xfId="0" applyFont="1" applyFill="1" applyBorder="1" applyAlignment="1">
      <alignment horizontal="left" wrapText="1"/>
    </xf>
    <xf numFmtId="49" fontId="15" fillId="0" borderId="12" xfId="0" applyNumberFormat="1" applyFont="1" applyBorder="1" applyAlignment="1">
      <alignment horizontal="left" wrapText="1"/>
    </xf>
    <xf numFmtId="0" fontId="17" fillId="33" borderId="35" xfId="0" applyFont="1" applyFill="1" applyBorder="1" applyAlignment="1">
      <alignment vertical="top" wrapText="1"/>
    </xf>
    <xf numFmtId="0" fontId="14" fillId="33" borderId="41" xfId="0" applyFont="1" applyFill="1" applyBorder="1" applyAlignment="1">
      <alignment wrapText="1"/>
    </xf>
    <xf numFmtId="0" fontId="14" fillId="33" borderId="41" xfId="0" applyFont="1" applyFill="1" applyBorder="1" applyAlignment="1">
      <alignment horizontal="left" wrapText="1"/>
    </xf>
    <xf numFmtId="0" fontId="15" fillId="33" borderId="22" xfId="0" applyFont="1" applyFill="1" applyBorder="1" applyAlignment="1">
      <alignment wrapText="1"/>
    </xf>
    <xf numFmtId="0" fontId="65" fillId="0" borderId="12" xfId="56" applyFont="1" applyBorder="1" applyAlignment="1">
      <alignment vertical="top" wrapText="1"/>
      <protection/>
    </xf>
    <xf numFmtId="0" fontId="17" fillId="0" borderId="12" xfId="56" applyFont="1" applyFill="1" applyBorder="1" applyAlignment="1">
      <alignment vertical="top" wrapText="1"/>
      <protection/>
    </xf>
    <xf numFmtId="0" fontId="17" fillId="0" borderId="12" xfId="56" applyFont="1" applyBorder="1" applyAlignment="1">
      <alignment vertical="top" wrapText="1"/>
      <protection/>
    </xf>
    <xf numFmtId="0" fontId="66" fillId="0" borderId="12" xfId="0" applyFont="1" applyBorder="1" applyAlignment="1">
      <alignment vertical="top" wrapText="1"/>
    </xf>
    <xf numFmtId="0" fontId="16" fillId="33" borderId="12" xfId="0" applyFont="1" applyFill="1" applyBorder="1" applyAlignment="1">
      <alignment wrapText="1"/>
    </xf>
    <xf numFmtId="0" fontId="16" fillId="33" borderId="35" xfId="0" applyFont="1" applyFill="1" applyBorder="1" applyAlignment="1">
      <alignment wrapText="1"/>
    </xf>
    <xf numFmtId="0" fontId="14" fillId="33" borderId="24" xfId="0" applyFont="1" applyFill="1" applyBorder="1" applyAlignment="1">
      <alignment wrapText="1"/>
    </xf>
    <xf numFmtId="0" fontId="63" fillId="0" borderId="32" xfId="0" applyFont="1" applyBorder="1" applyAlignment="1">
      <alignment horizontal="center" vertical="center" wrapText="1"/>
    </xf>
    <xf numFmtId="49" fontId="63" fillId="0" borderId="20" xfId="0" applyNumberFormat="1" applyFont="1" applyBorder="1" applyAlignment="1">
      <alignment horizontal="center" vertical="center" wrapText="1"/>
    </xf>
    <xf numFmtId="0" fontId="16" fillId="37" borderId="33" xfId="0" applyFont="1" applyFill="1" applyBorder="1" applyAlignment="1">
      <alignment horizontal="center" vertical="center" wrapText="1"/>
    </xf>
    <xf numFmtId="49" fontId="16" fillId="37" borderId="17" xfId="0" applyNumberFormat="1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 wrapText="1"/>
    </xf>
    <xf numFmtId="49" fontId="15" fillId="0" borderId="33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" fontId="15" fillId="0" borderId="50" xfId="0" applyNumberFormat="1" applyFont="1" applyBorder="1" applyAlignment="1">
      <alignment horizontal="center"/>
    </xf>
    <xf numFmtId="0" fontId="15" fillId="33" borderId="13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 vertical="center"/>
    </xf>
    <xf numFmtId="0" fontId="16" fillId="33" borderId="13" xfId="0" applyFont="1" applyFill="1" applyBorder="1" applyAlignment="1">
      <alignment vertical="top" wrapText="1"/>
    </xf>
    <xf numFmtId="49" fontId="15" fillId="0" borderId="13" xfId="0" applyNumberFormat="1" applyFont="1" applyBorder="1" applyAlignment="1">
      <alignment horizontal="left" wrapText="1"/>
    </xf>
    <xf numFmtId="0" fontId="14" fillId="0" borderId="20" xfId="0" applyFont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15" fillId="33" borderId="24" xfId="0" applyNumberFormat="1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left" wrapText="1"/>
    </xf>
    <xf numFmtId="2" fontId="15" fillId="0" borderId="41" xfId="0" applyNumberFormat="1" applyFont="1" applyBorder="1" applyAlignment="1">
      <alignment wrapText="1"/>
    </xf>
    <xf numFmtId="0" fontId="17" fillId="37" borderId="12" xfId="0" applyFont="1" applyFill="1" applyBorder="1" applyAlignment="1">
      <alignment vertical="top" wrapText="1"/>
    </xf>
    <xf numFmtId="49" fontId="17" fillId="37" borderId="51" xfId="0" applyNumberFormat="1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vertical="top" wrapText="1"/>
    </xf>
    <xf numFmtId="0" fontId="17" fillId="0" borderId="35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vertical="center"/>
    </xf>
    <xf numFmtId="0" fontId="63" fillId="0" borderId="22" xfId="0" applyFont="1" applyBorder="1" applyAlignment="1">
      <alignment vertical="top" wrapText="1"/>
    </xf>
    <xf numFmtId="49" fontId="15" fillId="0" borderId="52" xfId="0" applyNumberFormat="1" applyFont="1" applyFill="1" applyBorder="1" applyAlignment="1">
      <alignment horizontal="left" wrapText="1"/>
    </xf>
    <xf numFmtId="0" fontId="14" fillId="33" borderId="13" xfId="0" applyFont="1" applyFill="1" applyBorder="1" applyAlignment="1">
      <alignment wrapText="1"/>
    </xf>
    <xf numFmtId="0" fontId="14" fillId="33" borderId="13" xfId="0" applyFont="1" applyFill="1" applyBorder="1" applyAlignment="1">
      <alignment horizontal="left" wrapText="1"/>
    </xf>
    <xf numFmtId="49" fontId="15" fillId="0" borderId="52" xfId="0" applyNumberFormat="1" applyFont="1" applyBorder="1" applyAlignment="1">
      <alignment horizontal="left" wrapText="1"/>
    </xf>
    <xf numFmtId="0" fontId="16" fillId="39" borderId="12" xfId="0" applyFont="1" applyFill="1" applyBorder="1" applyAlignment="1">
      <alignment vertical="top" wrapText="1"/>
    </xf>
    <xf numFmtId="49" fontId="14" fillId="39" borderId="33" xfId="0" applyNumberFormat="1" applyFont="1" applyFill="1" applyBorder="1" applyAlignment="1">
      <alignment horizontal="center"/>
    </xf>
    <xf numFmtId="0" fontId="15" fillId="39" borderId="17" xfId="0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left" wrapText="1"/>
    </xf>
    <xf numFmtId="4" fontId="14" fillId="39" borderId="18" xfId="0" applyNumberFormat="1" applyFont="1" applyFill="1" applyBorder="1" applyAlignment="1">
      <alignment horizontal="center"/>
    </xf>
    <xf numFmtId="0" fontId="14" fillId="40" borderId="25" xfId="0" applyFont="1" applyFill="1" applyBorder="1" applyAlignment="1">
      <alignment horizontal="center" wrapText="1"/>
    </xf>
    <xf numFmtId="49" fontId="14" fillId="40" borderId="27" xfId="0" applyNumberFormat="1" applyFont="1" applyFill="1" applyBorder="1" applyAlignment="1">
      <alignment horizontal="center" wrapText="1"/>
    </xf>
    <xf numFmtId="0" fontId="14" fillId="40" borderId="27" xfId="0" applyFont="1" applyFill="1" applyBorder="1" applyAlignment="1">
      <alignment horizontal="center" wrapText="1"/>
    </xf>
    <xf numFmtId="0" fontId="14" fillId="39" borderId="28" xfId="0" applyFont="1" applyFill="1" applyBorder="1" applyAlignment="1">
      <alignment wrapText="1"/>
    </xf>
    <xf numFmtId="49" fontId="15" fillId="39" borderId="30" xfId="0" applyNumberFormat="1" applyFont="1" applyFill="1" applyBorder="1" applyAlignment="1">
      <alignment horizontal="center" wrapText="1"/>
    </xf>
    <xf numFmtId="0" fontId="15" fillId="39" borderId="30" xfId="0" applyFont="1" applyFill="1" applyBorder="1" applyAlignment="1">
      <alignment horizontal="center" wrapText="1"/>
    </xf>
    <xf numFmtId="4" fontId="14" fillId="39" borderId="31" xfId="0" applyNumberFormat="1" applyFont="1" applyFill="1" applyBorder="1" applyAlignment="1">
      <alignment horizontal="center" wrapText="1"/>
    </xf>
    <xf numFmtId="0" fontId="15" fillId="0" borderId="35" xfId="0" applyFont="1" applyBorder="1" applyAlignment="1">
      <alignment vertical="top" wrapText="1"/>
    </xf>
    <xf numFmtId="0" fontId="14" fillId="39" borderId="28" xfId="0" applyFont="1" applyFill="1" applyBorder="1" applyAlignment="1">
      <alignment/>
    </xf>
    <xf numFmtId="49" fontId="14" fillId="39" borderId="30" xfId="0" applyNumberFormat="1" applyFont="1" applyFill="1" applyBorder="1" applyAlignment="1">
      <alignment horizontal="center"/>
    </xf>
    <xf numFmtId="0" fontId="14" fillId="39" borderId="30" xfId="0" applyFont="1" applyFill="1" applyBorder="1" applyAlignment="1">
      <alignment horizontal="center"/>
    </xf>
    <xf numFmtId="4" fontId="14" fillId="39" borderId="31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vertical="top" wrapText="1"/>
    </xf>
    <xf numFmtId="0" fontId="15" fillId="0" borderId="13" xfId="0" applyFont="1" applyBorder="1" applyAlignment="1">
      <alignment wrapText="1"/>
    </xf>
    <xf numFmtId="4" fontId="15" fillId="0" borderId="50" xfId="0" applyNumberFormat="1" applyFont="1" applyFill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/>
    </xf>
    <xf numFmtId="49" fontId="15" fillId="0" borderId="13" xfId="0" applyNumberFormat="1" applyFont="1" applyFill="1" applyBorder="1" applyAlignment="1">
      <alignment horizontal="left" wrapText="1"/>
    </xf>
    <xf numFmtId="0" fontId="15" fillId="33" borderId="53" xfId="0" applyFont="1" applyFill="1" applyBorder="1" applyAlignment="1">
      <alignment wrapText="1"/>
    </xf>
    <xf numFmtId="0" fontId="17" fillId="0" borderId="54" xfId="0" applyFont="1" applyFill="1" applyBorder="1" applyAlignment="1">
      <alignment horizontal="center" vertical="center" wrapText="1"/>
    </xf>
    <xf numFmtId="49" fontId="15" fillId="0" borderId="55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Border="1" applyAlignment="1">
      <alignment horizontal="center" vertical="center" wrapText="1"/>
    </xf>
    <xf numFmtId="4" fontId="15" fillId="0" borderId="56" xfId="0" applyNumberFormat="1" applyFont="1" applyFill="1" applyBorder="1" applyAlignment="1">
      <alignment horizontal="center" vertical="center" wrapText="1"/>
    </xf>
    <xf numFmtId="4" fontId="15" fillId="41" borderId="18" xfId="0" applyNumberFormat="1" applyFont="1" applyFill="1" applyBorder="1" applyAlignment="1">
      <alignment horizontal="center" vertical="center" wrapText="1"/>
    </xf>
    <xf numFmtId="4" fontId="14" fillId="38" borderId="40" xfId="0" applyNumberFormat="1" applyFont="1" applyFill="1" applyBorder="1" applyAlignment="1">
      <alignment horizontal="center" vertical="center" wrapText="1"/>
    </xf>
    <xf numFmtId="0" fontId="16" fillId="19" borderId="12" xfId="0" applyFont="1" applyFill="1" applyBorder="1" applyAlignment="1">
      <alignment vertical="top" wrapText="1"/>
    </xf>
    <xf numFmtId="49" fontId="14" fillId="19" borderId="33" xfId="0" applyNumberFormat="1" applyFont="1" applyFill="1" applyBorder="1" applyAlignment="1">
      <alignment horizontal="center" vertical="center" wrapText="1"/>
    </xf>
    <xf numFmtId="49" fontId="16" fillId="19" borderId="17" xfId="0" applyNumberFormat="1" applyFont="1" applyFill="1" applyBorder="1" applyAlignment="1">
      <alignment horizontal="center" vertical="center" wrapText="1"/>
    </xf>
    <xf numFmtId="49" fontId="14" fillId="19" borderId="17" xfId="0" applyNumberFormat="1" applyFont="1" applyFill="1" applyBorder="1" applyAlignment="1">
      <alignment horizontal="center" vertical="center" wrapText="1"/>
    </xf>
    <xf numFmtId="0" fontId="16" fillId="19" borderId="22" xfId="0" applyFont="1" applyFill="1" applyBorder="1" applyAlignment="1">
      <alignment vertical="top" wrapText="1"/>
    </xf>
    <xf numFmtId="0" fontId="16" fillId="19" borderId="32" xfId="0" applyFont="1" applyFill="1" applyBorder="1" applyAlignment="1">
      <alignment horizontal="center" vertical="center" wrapText="1"/>
    </xf>
    <xf numFmtId="49" fontId="16" fillId="19" borderId="20" xfId="0" applyNumberFormat="1" applyFont="1" applyFill="1" applyBorder="1" applyAlignment="1">
      <alignment horizontal="center" vertical="center" wrapText="1"/>
    </xf>
    <xf numFmtId="49" fontId="14" fillId="19" borderId="20" xfId="0" applyNumberFormat="1" applyFont="1" applyFill="1" applyBorder="1" applyAlignment="1">
      <alignment horizontal="center" vertical="center" wrapText="1"/>
    </xf>
    <xf numFmtId="0" fontId="16" fillId="19" borderId="33" xfId="0" applyFont="1" applyFill="1" applyBorder="1" applyAlignment="1">
      <alignment horizontal="center" vertical="center" wrapText="1"/>
    </xf>
    <xf numFmtId="49" fontId="14" fillId="19" borderId="17" xfId="0" applyNumberFormat="1" applyFont="1" applyFill="1" applyBorder="1" applyAlignment="1">
      <alignment horizontal="center" vertical="center"/>
    </xf>
    <xf numFmtId="0" fontId="15" fillId="19" borderId="17" xfId="0" applyFont="1" applyFill="1" applyBorder="1" applyAlignment="1">
      <alignment horizontal="center" vertical="center" wrapText="1"/>
    </xf>
    <xf numFmtId="0" fontId="63" fillId="19" borderId="12" xfId="0" applyFont="1" applyFill="1" applyBorder="1" applyAlignment="1">
      <alignment wrapText="1"/>
    </xf>
    <xf numFmtId="0" fontId="17" fillId="19" borderId="33" xfId="0" applyFont="1" applyFill="1" applyBorder="1" applyAlignment="1">
      <alignment horizontal="center" vertical="center" wrapText="1"/>
    </xf>
    <xf numFmtId="49" fontId="17" fillId="19" borderId="20" xfId="0" applyNumberFormat="1" applyFont="1" applyFill="1" applyBorder="1" applyAlignment="1">
      <alignment horizontal="center" vertical="center" wrapText="1"/>
    </xf>
    <xf numFmtId="49" fontId="15" fillId="19" borderId="20" xfId="0" applyNumberFormat="1" applyFont="1" applyFill="1" applyBorder="1" applyAlignment="1">
      <alignment horizontal="center" vertical="center" wrapText="1"/>
    </xf>
    <xf numFmtId="49" fontId="15" fillId="19" borderId="17" xfId="0" applyNumberFormat="1" applyFont="1" applyFill="1" applyBorder="1" applyAlignment="1">
      <alignment horizontal="center" vertical="center" wrapText="1"/>
    </xf>
    <xf numFmtId="4" fontId="15" fillId="19" borderId="21" xfId="0" applyNumberFormat="1" applyFont="1" applyFill="1" applyBorder="1" applyAlignment="1">
      <alignment horizontal="center" vertical="center" wrapText="1"/>
    </xf>
    <xf numFmtId="0" fontId="15" fillId="19" borderId="12" xfId="0" applyFont="1" applyFill="1" applyBorder="1" applyAlignment="1">
      <alignment vertical="top" wrapText="1"/>
    </xf>
    <xf numFmtId="49" fontId="16" fillId="35" borderId="29" xfId="0" applyNumberFormat="1" applyFont="1" applyFill="1" applyBorder="1" applyAlignment="1">
      <alignment horizontal="center" vertical="center" wrapText="1"/>
    </xf>
    <xf numFmtId="0" fontId="14" fillId="42" borderId="22" xfId="0" applyFont="1" applyFill="1" applyBorder="1" applyAlignment="1">
      <alignment wrapText="1"/>
    </xf>
    <xf numFmtId="0" fontId="16" fillId="42" borderId="33" xfId="0" applyFont="1" applyFill="1" applyBorder="1" applyAlignment="1">
      <alignment horizontal="center" vertical="center" wrapText="1"/>
    </xf>
    <xf numFmtId="49" fontId="14" fillId="42" borderId="20" xfId="0" applyNumberFormat="1" applyFont="1" applyFill="1" applyBorder="1" applyAlignment="1">
      <alignment horizontal="center" vertical="center" wrapText="1"/>
    </xf>
    <xf numFmtId="0" fontId="16" fillId="42" borderId="12" xfId="0" applyFont="1" applyFill="1" applyBorder="1" applyAlignment="1">
      <alignment vertical="top" wrapText="1"/>
    </xf>
    <xf numFmtId="0" fontId="16" fillId="42" borderId="17" xfId="0" applyFont="1" applyFill="1" applyBorder="1" applyAlignment="1">
      <alignment horizontal="center" vertical="center" wrapText="1"/>
    </xf>
    <xf numFmtId="49" fontId="14" fillId="42" borderId="17" xfId="0" applyNumberFormat="1" applyFont="1" applyFill="1" applyBorder="1" applyAlignment="1">
      <alignment horizontal="center" vertical="center" wrapText="1"/>
    </xf>
    <xf numFmtId="0" fontId="15" fillId="42" borderId="17" xfId="0" applyFont="1" applyFill="1" applyBorder="1" applyAlignment="1">
      <alignment horizontal="center" vertical="center" wrapText="1"/>
    </xf>
    <xf numFmtId="0" fontId="65" fillId="42" borderId="12" xfId="56" applyFont="1" applyFill="1" applyBorder="1" applyAlignment="1">
      <alignment vertical="top" wrapText="1"/>
      <protection/>
    </xf>
    <xf numFmtId="0" fontId="17" fillId="42" borderId="17" xfId="0" applyFont="1" applyFill="1" applyBorder="1" applyAlignment="1">
      <alignment horizontal="center" vertical="center" wrapText="1"/>
    </xf>
    <xf numFmtId="49" fontId="15" fillId="42" borderId="17" xfId="0" applyNumberFormat="1" applyFont="1" applyFill="1" applyBorder="1" applyAlignment="1">
      <alignment horizontal="center" vertical="center" wrapText="1"/>
    </xf>
    <xf numFmtId="4" fontId="15" fillId="42" borderId="18" xfId="0" applyNumberFormat="1" applyFont="1" applyFill="1" applyBorder="1" applyAlignment="1">
      <alignment horizontal="center" vertical="center" wrapText="1"/>
    </xf>
    <xf numFmtId="0" fontId="16" fillId="43" borderId="12" xfId="0" applyFont="1" applyFill="1" applyBorder="1" applyAlignment="1">
      <alignment wrapText="1"/>
    </xf>
    <xf numFmtId="1" fontId="16" fillId="43" borderId="33" xfId="0" applyNumberFormat="1" applyFont="1" applyFill="1" applyBorder="1" applyAlignment="1">
      <alignment horizontal="center" vertical="center" wrapText="1"/>
    </xf>
    <xf numFmtId="2" fontId="16" fillId="43" borderId="17" xfId="0" applyNumberFormat="1" applyFont="1" applyFill="1" applyBorder="1" applyAlignment="1">
      <alignment horizontal="center" vertical="center" wrapText="1"/>
    </xf>
    <xf numFmtId="0" fontId="15" fillId="43" borderId="17" xfId="0" applyFont="1" applyFill="1" applyBorder="1" applyAlignment="1">
      <alignment horizontal="center" vertical="center" wrapText="1"/>
    </xf>
    <xf numFmtId="0" fontId="17" fillId="43" borderId="22" xfId="0" applyFont="1" applyFill="1" applyBorder="1" applyAlignment="1">
      <alignment horizontal="left" vertical="center" wrapText="1"/>
    </xf>
    <xf numFmtId="1" fontId="17" fillId="43" borderId="33" xfId="0" applyNumberFormat="1" applyFont="1" applyFill="1" applyBorder="1" applyAlignment="1">
      <alignment horizontal="center" vertical="center" wrapText="1"/>
    </xf>
    <xf numFmtId="2" fontId="17" fillId="43" borderId="17" xfId="0" applyNumberFormat="1" applyFont="1" applyFill="1" applyBorder="1" applyAlignment="1">
      <alignment horizontal="center" vertical="center" wrapText="1"/>
    </xf>
    <xf numFmtId="0" fontId="15" fillId="43" borderId="20" xfId="0" applyFont="1" applyFill="1" applyBorder="1" applyAlignment="1">
      <alignment horizontal="center" vertical="center" wrapText="1"/>
    </xf>
    <xf numFmtId="4" fontId="15" fillId="43" borderId="21" xfId="0" applyNumberFormat="1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vertical="top" wrapText="1"/>
    </xf>
    <xf numFmtId="49" fontId="14" fillId="44" borderId="17" xfId="0" applyNumberFormat="1" applyFont="1" applyFill="1" applyBorder="1" applyAlignment="1">
      <alignment horizontal="center" vertical="center" wrapText="1"/>
    </xf>
    <xf numFmtId="49" fontId="15" fillId="44" borderId="17" xfId="0" applyNumberFormat="1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wrapText="1"/>
    </xf>
    <xf numFmtId="0" fontId="14" fillId="33" borderId="20" xfId="0" applyFont="1" applyFill="1" applyBorder="1" applyAlignment="1">
      <alignment horizontal="center" vertical="center" wrapText="1"/>
    </xf>
    <xf numFmtId="4" fontId="6" fillId="0" borderId="42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 wrapText="1"/>
    </xf>
    <xf numFmtId="0" fontId="22" fillId="33" borderId="12" xfId="0" applyFont="1" applyFill="1" applyBorder="1" applyAlignment="1">
      <alignment vertical="top" wrapText="1"/>
    </xf>
    <xf numFmtId="4" fontId="15" fillId="0" borderId="18" xfId="0" applyNumberFormat="1" applyFont="1" applyFill="1" applyBorder="1" applyAlignment="1">
      <alignment horizontal="center" wrapText="1"/>
    </xf>
    <xf numFmtId="0" fontId="14" fillId="0" borderId="41" xfId="0" applyFont="1" applyFill="1" applyBorder="1" applyAlignment="1">
      <alignment wrapText="1"/>
    </xf>
    <xf numFmtId="0" fontId="22" fillId="0" borderId="12" xfId="0" applyFont="1" applyFill="1" applyBorder="1" applyAlignment="1">
      <alignment vertical="top" wrapText="1"/>
    </xf>
    <xf numFmtId="4" fontId="14" fillId="0" borderId="18" xfId="0" applyNumberFormat="1" applyFont="1" applyFill="1" applyBorder="1" applyAlignment="1">
      <alignment horizontal="center" wrapText="1"/>
    </xf>
    <xf numFmtId="49" fontId="14" fillId="0" borderId="17" xfId="0" applyNumberFormat="1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63" fillId="0" borderId="35" xfId="0" applyFont="1" applyBorder="1" applyAlignment="1">
      <alignment wrapText="1"/>
    </xf>
    <xf numFmtId="49" fontId="14" fillId="0" borderId="0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wrapText="1"/>
    </xf>
    <xf numFmtId="4" fontId="13" fillId="0" borderId="18" xfId="0" applyNumberFormat="1" applyFont="1" applyFill="1" applyBorder="1" applyAlignment="1">
      <alignment horizontal="center" wrapText="1"/>
    </xf>
    <xf numFmtId="0" fontId="14" fillId="0" borderId="17" xfId="0" applyFont="1" applyBorder="1" applyAlignment="1">
      <alignment wrapText="1"/>
    </xf>
    <xf numFmtId="0" fontId="16" fillId="45" borderId="12" xfId="0" applyFont="1" applyFill="1" applyBorder="1" applyAlignment="1">
      <alignment vertical="top" wrapText="1"/>
    </xf>
    <xf numFmtId="0" fontId="16" fillId="45" borderId="17" xfId="0" applyFont="1" applyFill="1" applyBorder="1" applyAlignment="1">
      <alignment horizontal="center" vertical="center" wrapText="1"/>
    </xf>
    <xf numFmtId="49" fontId="16" fillId="45" borderId="17" xfId="0" applyNumberFormat="1" applyFont="1" applyFill="1" applyBorder="1" applyAlignment="1">
      <alignment horizontal="center" vertical="center" wrapText="1"/>
    </xf>
    <xf numFmtId="0" fontId="15" fillId="45" borderId="17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wrapText="1"/>
    </xf>
    <xf numFmtId="49" fontId="10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horizontal="center"/>
    </xf>
    <xf numFmtId="4" fontId="6" fillId="0" borderId="57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4" fontId="4" fillId="0" borderId="59" xfId="0" applyNumberFormat="1" applyFont="1" applyBorder="1" applyAlignment="1">
      <alignment horizontal="center" vertical="center"/>
    </xf>
    <xf numFmtId="4" fontId="6" fillId="0" borderId="59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0" fontId="67" fillId="0" borderId="0" xfId="0" applyFont="1" applyAlignment="1">
      <alignment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vertical="center"/>
    </xf>
    <xf numFmtId="0" fontId="13" fillId="0" borderId="2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49" fontId="10" fillId="46" borderId="17" xfId="0" applyNumberFormat="1" applyFont="1" applyFill="1" applyBorder="1" applyAlignment="1">
      <alignment/>
    </xf>
    <xf numFmtId="49" fontId="10" fillId="0" borderId="12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top" wrapText="1"/>
    </xf>
    <xf numFmtId="0" fontId="13" fillId="0" borderId="12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left" vertical="center"/>
    </xf>
    <xf numFmtId="0" fontId="10" fillId="0" borderId="22" xfId="0" applyFont="1" applyBorder="1" applyAlignment="1">
      <alignment vertical="center" wrapText="1"/>
    </xf>
    <xf numFmtId="0" fontId="13" fillId="35" borderId="28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4" fontId="14" fillId="0" borderId="60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vertical="center" wrapText="1"/>
    </xf>
    <xf numFmtId="4" fontId="14" fillId="0" borderId="52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4" fontId="15" fillId="0" borderId="52" xfId="0" applyNumberFormat="1" applyFont="1" applyFill="1" applyBorder="1" applyAlignment="1">
      <alignment horizontal="center" vertical="center" wrapText="1"/>
    </xf>
    <xf numFmtId="4" fontId="15" fillId="33" borderId="18" xfId="0" applyNumberFormat="1" applyFont="1" applyFill="1" applyBorder="1" applyAlignment="1">
      <alignment horizontal="center" vertical="center" wrapText="1"/>
    </xf>
    <xf numFmtId="4" fontId="15" fillId="33" borderId="52" xfId="0" applyNumberFormat="1" applyFont="1" applyFill="1" applyBorder="1" applyAlignment="1">
      <alignment horizontal="center" vertical="center" wrapText="1"/>
    </xf>
    <xf numFmtId="4" fontId="14" fillId="33" borderId="52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59" xfId="0" applyFont="1" applyBorder="1" applyAlignment="1">
      <alignment vertical="center" wrapText="1"/>
    </xf>
    <xf numFmtId="0" fontId="15" fillId="0" borderId="59" xfId="0" applyFont="1" applyFill="1" applyBorder="1" applyAlignment="1">
      <alignment vertical="center" wrapText="1"/>
    </xf>
    <xf numFmtId="0" fontId="15" fillId="33" borderId="59" xfId="0" applyFont="1" applyFill="1" applyBorder="1" applyAlignment="1">
      <alignment vertical="center" wrapText="1"/>
    </xf>
    <xf numFmtId="0" fontId="14" fillId="33" borderId="59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33" xfId="0" applyFont="1" applyFill="1" applyBorder="1" applyAlignment="1">
      <alignment vertical="center" wrapText="1"/>
    </xf>
    <xf numFmtId="0" fontId="15" fillId="0" borderId="33" xfId="0" applyFont="1" applyBorder="1" applyAlignment="1">
      <alignment wrapText="1"/>
    </xf>
    <xf numFmtId="0" fontId="14" fillId="0" borderId="33" xfId="0" applyFont="1" applyBorder="1" applyAlignment="1">
      <alignment wrapText="1"/>
    </xf>
    <xf numFmtId="49" fontId="15" fillId="46" borderId="17" xfId="0" applyNumberFormat="1" applyFont="1" applyFill="1" applyBorder="1" applyAlignment="1">
      <alignment horizontal="left" vertical="center" wrapText="1"/>
    </xf>
    <xf numFmtId="0" fontId="15" fillId="0" borderId="19" xfId="0" applyFont="1" applyBorder="1" applyAlignment="1">
      <alignment vertical="center" wrapText="1"/>
    </xf>
    <xf numFmtId="0" fontId="15" fillId="0" borderId="60" xfId="0" applyFont="1" applyBorder="1" applyAlignment="1">
      <alignment vertical="center" wrapText="1"/>
    </xf>
    <xf numFmtId="4" fontId="15" fillId="0" borderId="17" xfId="0" applyNumberFormat="1" applyFont="1" applyBorder="1" applyAlignment="1">
      <alignment wrapText="1"/>
    </xf>
    <xf numFmtId="4" fontId="15" fillId="0" borderId="0" xfId="0" applyNumberFormat="1" applyFont="1" applyAlignment="1">
      <alignment wrapText="1"/>
    </xf>
    <xf numFmtId="0" fontId="15" fillId="0" borderId="52" xfId="0" applyFont="1" applyBorder="1" applyAlignment="1">
      <alignment wrapText="1"/>
    </xf>
    <xf numFmtId="0" fontId="15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wrapText="1"/>
    </xf>
    <xf numFmtId="2" fontId="15" fillId="0" borderId="17" xfId="0" applyNumberFormat="1" applyFont="1" applyBorder="1" applyAlignment="1">
      <alignment wrapText="1"/>
    </xf>
    <xf numFmtId="4" fontId="15" fillId="0" borderId="60" xfId="0" applyNumberFormat="1" applyFont="1" applyFill="1" applyBorder="1" applyAlignment="1">
      <alignment horizontal="center" vertical="center" wrapText="1"/>
    </xf>
    <xf numFmtId="2" fontId="15" fillId="0" borderId="33" xfId="0" applyNumberFormat="1" applyFont="1" applyBorder="1" applyAlignment="1">
      <alignment wrapText="1"/>
    </xf>
    <xf numFmtId="0" fontId="15" fillId="0" borderId="17" xfId="0" applyFont="1" applyFill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" fontId="15" fillId="0" borderId="48" xfId="0" applyNumberFormat="1" applyFont="1" applyFill="1" applyBorder="1" applyAlignment="1">
      <alignment horizontal="center" vertical="center" wrapText="1"/>
    </xf>
    <xf numFmtId="4" fontId="15" fillId="0" borderId="61" xfId="0" applyNumberFormat="1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vertical="center" wrapText="1"/>
    </xf>
    <xf numFmtId="4" fontId="14" fillId="35" borderId="6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45" borderId="17" xfId="0" applyNumberFormat="1" applyFont="1" applyFill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44" borderId="0" xfId="0" applyNumberFormat="1" applyFont="1" applyFill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4" fillId="42" borderId="17" xfId="0" applyNumberFormat="1" applyFont="1" applyFill="1" applyBorder="1" applyAlignment="1">
      <alignment horizontal="center" vertical="center"/>
    </xf>
    <xf numFmtId="2" fontId="14" fillId="43" borderId="17" xfId="0" applyNumberFormat="1" applyFont="1" applyFill="1" applyBorder="1" applyAlignment="1">
      <alignment horizontal="center" vertical="center"/>
    </xf>
    <xf numFmtId="2" fontId="15" fillId="43" borderId="17" xfId="0" applyNumberFormat="1" applyFont="1" applyFill="1" applyBorder="1" applyAlignment="1">
      <alignment horizontal="center" vertical="center"/>
    </xf>
    <xf numFmtId="49" fontId="15" fillId="43" borderId="17" xfId="0" applyNumberFormat="1" applyFont="1" applyFill="1" applyBorder="1" applyAlignment="1">
      <alignment horizontal="center" vertical="center"/>
    </xf>
    <xf numFmtId="0" fontId="14" fillId="38" borderId="40" xfId="0" applyFont="1" applyFill="1" applyBorder="1" applyAlignment="1">
      <alignment horizontal="center" vertical="center" wrapText="1"/>
    </xf>
    <xf numFmtId="0" fontId="14" fillId="38" borderId="40" xfId="0" applyFont="1" applyFill="1" applyBorder="1" applyAlignment="1">
      <alignment horizontal="center" vertical="center"/>
    </xf>
    <xf numFmtId="4" fontId="14" fillId="38" borderId="36" xfId="0" applyNumberFormat="1" applyFont="1" applyFill="1" applyBorder="1" applyAlignment="1">
      <alignment horizontal="center" vertical="center" wrapText="1"/>
    </xf>
    <xf numFmtId="0" fontId="14" fillId="38" borderId="36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wrapText="1"/>
    </xf>
    <xf numFmtId="0" fontId="15" fillId="0" borderId="0" xfId="0" applyFont="1" applyFill="1" applyAlignment="1">
      <alignment/>
    </xf>
    <xf numFmtId="4" fontId="15" fillId="0" borderId="2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 horizontal="left"/>
    </xf>
    <xf numFmtId="4" fontId="14" fillId="38" borderId="40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wrapText="1"/>
    </xf>
    <xf numFmtId="49" fontId="15" fillId="13" borderId="1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4" fillId="0" borderId="12" xfId="0" applyFont="1" applyBorder="1" applyAlignment="1">
      <alignment vertical="center" wrapText="1"/>
    </xf>
    <xf numFmtId="0" fontId="15" fillId="0" borderId="13" xfId="0" applyFont="1" applyFill="1" applyBorder="1" applyAlignment="1">
      <alignment wrapText="1"/>
    </xf>
    <xf numFmtId="0" fontId="63" fillId="0" borderId="41" xfId="0" applyFont="1" applyBorder="1" applyAlignment="1">
      <alignment wrapText="1"/>
    </xf>
    <xf numFmtId="49" fontId="15" fillId="13" borderId="17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left" wrapText="1"/>
    </xf>
    <xf numFmtId="0" fontId="14" fillId="33" borderId="22" xfId="0" applyFont="1" applyFill="1" applyBorder="1" applyAlignment="1">
      <alignment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15" fillId="34" borderId="27" xfId="0" applyNumberFormat="1" applyFont="1" applyFill="1" applyBorder="1" applyAlignment="1">
      <alignment horizontal="center" vertical="center" wrapText="1"/>
    </xf>
    <xf numFmtId="49" fontId="15" fillId="42" borderId="20" xfId="0" applyNumberFormat="1" applyFont="1" applyFill="1" applyBorder="1" applyAlignment="1">
      <alignment horizontal="center" vertical="center" wrapText="1"/>
    </xf>
    <xf numFmtId="49" fontId="15" fillId="42" borderId="33" xfId="0" applyNumberFormat="1" applyFont="1" applyFill="1" applyBorder="1" applyAlignment="1">
      <alignment horizontal="center" vertical="center" wrapText="1"/>
    </xf>
    <xf numFmtId="4" fontId="15" fillId="38" borderId="40" xfId="0" applyNumberFormat="1" applyFont="1" applyFill="1" applyBorder="1" applyAlignment="1">
      <alignment horizontal="center" vertical="center" wrapText="1"/>
    </xf>
    <xf numFmtId="4" fontId="15" fillId="35" borderId="31" xfId="0" applyNumberFormat="1" applyFont="1" applyFill="1" applyBorder="1" applyAlignment="1">
      <alignment horizontal="center" vertical="center" wrapText="1"/>
    </xf>
    <xf numFmtId="4" fontId="15" fillId="45" borderId="18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4" fontId="15" fillId="19" borderId="18" xfId="0" applyNumberFormat="1" applyFont="1" applyFill="1" applyBorder="1" applyAlignment="1">
      <alignment horizontal="center" vertical="center" wrapText="1"/>
    </xf>
    <xf numFmtId="4" fontId="15" fillId="19" borderId="18" xfId="0" applyNumberFormat="1" applyFont="1" applyFill="1" applyBorder="1" applyAlignment="1">
      <alignment horizontal="center" vertical="center"/>
    </xf>
    <xf numFmtId="4" fontId="15" fillId="42" borderId="21" xfId="0" applyNumberFormat="1" applyFont="1" applyFill="1" applyBorder="1" applyAlignment="1">
      <alignment horizontal="center" vertical="center" wrapText="1"/>
    </xf>
    <xf numFmtId="4" fontId="15" fillId="42" borderId="18" xfId="0" applyNumberFormat="1" applyFont="1" applyFill="1" applyBorder="1" applyAlignment="1">
      <alignment horizontal="center" vertical="center"/>
    </xf>
    <xf numFmtId="4" fontId="15" fillId="43" borderId="18" xfId="0" applyNumberFormat="1" applyFont="1" applyFill="1" applyBorder="1" applyAlignment="1">
      <alignment horizontal="center" vertical="center" wrapText="1"/>
    </xf>
    <xf numFmtId="4" fontId="15" fillId="39" borderId="3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49" fontId="14" fillId="4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15" fillId="0" borderId="0" xfId="0" applyFont="1" applyAlignment="1">
      <alignment horizontal="right"/>
    </xf>
    <xf numFmtId="49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4" fontId="15" fillId="0" borderId="0" xfId="0" applyNumberFormat="1" applyFont="1" applyFill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vertical="top" wrapText="1"/>
    </xf>
    <xf numFmtId="4" fontId="14" fillId="0" borderId="17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left" wrapText="1"/>
    </xf>
    <xf numFmtId="0" fontId="17" fillId="0" borderId="20" xfId="0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49" fontId="15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NumberFormat="1" applyFont="1" applyFill="1" applyAlignment="1">
      <alignment horizontal="left" vertical="center" wrapText="1"/>
    </xf>
    <xf numFmtId="0" fontId="19" fillId="0" borderId="0" xfId="0" applyNumberFormat="1" applyFont="1" applyFill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top" wrapText="1"/>
    </xf>
    <xf numFmtId="0" fontId="19" fillId="0" borderId="0" xfId="0" applyFont="1" applyFill="1" applyAlignment="1">
      <alignment horizontal="left" wrapText="1"/>
    </xf>
    <xf numFmtId="49" fontId="15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49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23" fillId="0" borderId="0" xfId="0" applyFont="1" applyFill="1" applyAlignment="1">
      <alignment horizontal="left" wrapText="1"/>
    </xf>
    <xf numFmtId="4" fontId="15" fillId="0" borderId="0" xfId="0" applyNumberFormat="1" applyFon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right" wrapText="1"/>
    </xf>
    <xf numFmtId="0" fontId="15" fillId="0" borderId="41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49" fontId="15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right"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15" fillId="0" borderId="0" xfId="0" applyNumberFormat="1" applyFont="1" applyAlignment="1">
      <alignment horizontal="right" vertical="top" wrapText="1"/>
    </xf>
    <xf numFmtId="49" fontId="14" fillId="0" borderId="0" xfId="0" applyNumberFormat="1" applyFont="1" applyAlignment="1">
      <alignment horizontal="center" wrapText="1"/>
    </xf>
    <xf numFmtId="0" fontId="14" fillId="46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375" style="0" customWidth="1"/>
    <col min="2" max="2" width="11.625" style="7" customWidth="1"/>
    <col min="3" max="3" width="13.75390625" style="7" customWidth="1"/>
    <col min="4" max="4" width="10.875" style="7" hidden="1" customWidth="1"/>
    <col min="5" max="5" width="5.375" style="7" hidden="1" customWidth="1"/>
    <col min="6" max="6" width="27.25390625" style="17" bestFit="1" customWidth="1"/>
    <col min="7" max="8" width="27.25390625" style="17" hidden="1" customWidth="1"/>
  </cols>
  <sheetData>
    <row r="1" spans="2:8" ht="18.75">
      <c r="B1" s="8" t="s">
        <v>609</v>
      </c>
      <c r="C1" s="153"/>
      <c r="D1" s="153"/>
      <c r="E1" s="153"/>
      <c r="F1" s="153"/>
      <c r="G1" s="153"/>
      <c r="H1" s="153"/>
    </row>
    <row r="2" spans="2:8" ht="18.75">
      <c r="B2" s="8" t="s">
        <v>489</v>
      </c>
      <c r="C2" s="153"/>
      <c r="D2" s="153"/>
      <c r="E2" s="153"/>
      <c r="F2" s="153"/>
      <c r="G2" s="153"/>
      <c r="H2" s="153"/>
    </row>
    <row r="3" spans="2:8" ht="18.75">
      <c r="B3" s="8" t="s">
        <v>432</v>
      </c>
      <c r="C3" s="153"/>
      <c r="D3" s="153"/>
      <c r="E3" s="153"/>
      <c r="F3" s="153"/>
      <c r="G3" s="153"/>
      <c r="H3" s="153"/>
    </row>
    <row r="4" spans="2:8" ht="18.75">
      <c r="B4" s="8" t="s">
        <v>490</v>
      </c>
      <c r="C4" s="153"/>
      <c r="D4" s="153"/>
      <c r="E4" s="153"/>
      <c r="F4" s="153"/>
      <c r="G4" s="153"/>
      <c r="H4" s="153"/>
    </row>
    <row r="5" spans="2:8" ht="18.75" customHeight="1">
      <c r="B5" s="8" t="s">
        <v>493</v>
      </c>
      <c r="C5" s="153"/>
      <c r="D5" s="153"/>
      <c r="E5" s="153"/>
      <c r="F5" s="153"/>
      <c r="G5" s="153"/>
      <c r="H5" s="153"/>
    </row>
    <row r="6" spans="2:8" ht="18.75">
      <c r="B6" s="8" t="s">
        <v>491</v>
      </c>
      <c r="C6" s="153"/>
      <c r="D6" s="153"/>
      <c r="E6" s="153"/>
      <c r="F6" s="153"/>
      <c r="G6" s="153"/>
      <c r="H6" s="153"/>
    </row>
    <row r="7" spans="2:8" ht="18.75">
      <c r="B7" s="8" t="s">
        <v>492</v>
      </c>
      <c r="C7" s="153"/>
      <c r="D7" s="153"/>
      <c r="E7" s="153"/>
      <c r="F7" s="153"/>
      <c r="G7" s="153"/>
      <c r="H7" s="153"/>
    </row>
    <row r="8" spans="1:8" ht="18.75">
      <c r="A8" s="4"/>
      <c r="B8" s="12"/>
      <c r="C8" s="8"/>
      <c r="D8" s="8"/>
      <c r="E8" s="8"/>
      <c r="F8" s="8"/>
      <c r="G8" s="8"/>
      <c r="H8" s="8"/>
    </row>
    <row r="9" spans="1:8" ht="16.5">
      <c r="A9" s="524" t="s">
        <v>301</v>
      </c>
      <c r="B9" s="524"/>
      <c r="C9" s="524"/>
      <c r="D9" s="524"/>
      <c r="E9" s="524"/>
      <c r="F9" s="524"/>
      <c r="G9"/>
      <c r="H9"/>
    </row>
    <row r="10" spans="1:8" ht="16.5">
      <c r="A10" s="524" t="s">
        <v>464</v>
      </c>
      <c r="B10" s="524"/>
      <c r="C10" s="524"/>
      <c r="D10" s="524"/>
      <c r="E10" s="524"/>
      <c r="F10" s="524"/>
      <c r="G10"/>
      <c r="H10"/>
    </row>
    <row r="11" spans="1:8" ht="16.5">
      <c r="A11" s="525" t="s">
        <v>494</v>
      </c>
      <c r="B11" s="525"/>
      <c r="C11" s="525"/>
      <c r="D11" s="525"/>
      <c r="E11" s="525"/>
      <c r="F11" s="525"/>
      <c r="G11"/>
      <c r="H11"/>
    </row>
    <row r="12" spans="1:8" ht="18">
      <c r="A12" s="3"/>
      <c r="B12" s="5"/>
      <c r="C12" s="5"/>
      <c r="D12" s="5"/>
      <c r="E12" s="5"/>
      <c r="F12" s="16" t="s">
        <v>2</v>
      </c>
      <c r="G12" s="16" t="s">
        <v>2</v>
      </c>
      <c r="H12" s="16" t="s">
        <v>2</v>
      </c>
    </row>
    <row r="13" spans="1:8" ht="51.75" customHeight="1">
      <c r="A13" s="174" t="s">
        <v>69</v>
      </c>
      <c r="B13" s="175" t="s">
        <v>70</v>
      </c>
      <c r="C13" s="175" t="s">
        <v>71</v>
      </c>
      <c r="D13" s="175" t="s">
        <v>72</v>
      </c>
      <c r="E13" s="175" t="s">
        <v>73</v>
      </c>
      <c r="F13" s="194" t="s">
        <v>495</v>
      </c>
      <c r="G13" s="194" t="s">
        <v>604</v>
      </c>
      <c r="H13" s="194" t="s">
        <v>605</v>
      </c>
    </row>
    <row r="14" spans="1:8" s="1" customFormat="1" ht="22.5" customHeight="1">
      <c r="A14" s="200" t="s">
        <v>204</v>
      </c>
      <c r="B14" s="96" t="s">
        <v>31</v>
      </c>
      <c r="C14" s="70"/>
      <c r="D14" s="70"/>
      <c r="E14" s="70"/>
      <c r="F14" s="197" t="e">
        <f>F15+F16+F17+F18+F19+F20+F21</f>
        <v>#REF!</v>
      </c>
      <c r="G14" s="197" t="e">
        <f>G15+G16+G17+G18+G19+G20+G21</f>
        <v>#REF!</v>
      </c>
      <c r="H14" s="197" t="e">
        <f>H15+H16+H17+H18+H19+H20+H21</f>
        <v>#REF!</v>
      </c>
    </row>
    <row r="15" spans="1:8" ht="33">
      <c r="A15" s="171" t="s">
        <v>80</v>
      </c>
      <c r="B15" s="65" t="s">
        <v>31</v>
      </c>
      <c r="C15" s="48" t="s">
        <v>36</v>
      </c>
      <c r="D15" s="48"/>
      <c r="E15" s="48"/>
      <c r="F15" s="172" t="e">
        <f>#REF!</f>
        <v>#REF!</v>
      </c>
      <c r="G15" s="172" t="e">
        <f>#REF!</f>
        <v>#REF!</v>
      </c>
      <c r="H15" s="172" t="e">
        <f>#REF!</f>
        <v>#REF!</v>
      </c>
    </row>
    <row r="16" spans="1:8" ht="33">
      <c r="A16" s="171" t="s">
        <v>444</v>
      </c>
      <c r="B16" s="65" t="s">
        <v>31</v>
      </c>
      <c r="C16" s="48" t="s">
        <v>40</v>
      </c>
      <c r="D16" s="48"/>
      <c r="E16" s="48"/>
      <c r="F16" s="172" t="e">
        <f>#REF!</f>
        <v>#REF!</v>
      </c>
      <c r="G16" s="172" t="e">
        <f>#REF!</f>
        <v>#REF!</v>
      </c>
      <c r="H16" s="172" t="e">
        <f>#REF!</f>
        <v>#REF!</v>
      </c>
    </row>
    <row r="17" spans="1:8" ht="49.5">
      <c r="A17" s="171" t="s">
        <v>328</v>
      </c>
      <c r="B17" s="65" t="s">
        <v>31</v>
      </c>
      <c r="C17" s="65" t="s">
        <v>34</v>
      </c>
      <c r="D17" s="65"/>
      <c r="E17" s="65"/>
      <c r="F17" s="172" t="e">
        <f>#REF!+#REF!+#REF!</f>
        <v>#REF!</v>
      </c>
      <c r="G17" s="172" t="e">
        <f>#REF!+#REF!+#REF!</f>
        <v>#REF!</v>
      </c>
      <c r="H17" s="172" t="e">
        <f>#REF!+#REF!+#REF!</f>
        <v>#REF!</v>
      </c>
    </row>
    <row r="18" spans="1:8" ht="33">
      <c r="A18" s="171" t="s">
        <v>284</v>
      </c>
      <c r="B18" s="65" t="s">
        <v>31</v>
      </c>
      <c r="C18" s="65" t="s">
        <v>37</v>
      </c>
      <c r="D18" s="48"/>
      <c r="E18" s="48"/>
      <c r="F18" s="172" t="e">
        <f>#REF!+#REF!</f>
        <v>#REF!</v>
      </c>
      <c r="G18" s="172" t="e">
        <f>#REF!+#REF!</f>
        <v>#REF!</v>
      </c>
      <c r="H18" s="172" t="e">
        <f>#REF!+#REF!</f>
        <v>#REF!</v>
      </c>
    </row>
    <row r="19" spans="1:8" ht="16.5">
      <c r="A19" s="171" t="s">
        <v>111</v>
      </c>
      <c r="B19" s="65" t="s">
        <v>31</v>
      </c>
      <c r="C19" s="65" t="s">
        <v>30</v>
      </c>
      <c r="D19" s="48"/>
      <c r="E19" s="48"/>
      <c r="F19" s="172">
        <v>0</v>
      </c>
      <c r="G19" s="172">
        <v>0</v>
      </c>
      <c r="H19" s="172">
        <v>0</v>
      </c>
    </row>
    <row r="20" spans="1:8" ht="16.5">
      <c r="A20" s="170" t="s">
        <v>421</v>
      </c>
      <c r="B20" s="46" t="s">
        <v>31</v>
      </c>
      <c r="C20" s="46" t="s">
        <v>39</v>
      </c>
      <c r="D20" s="46"/>
      <c r="E20" s="46"/>
      <c r="F20" s="173" t="e">
        <f>#REF!</f>
        <v>#REF!</v>
      </c>
      <c r="G20" s="173" t="e">
        <f>#REF!</f>
        <v>#REF!</v>
      </c>
      <c r="H20" s="173" t="e">
        <f>#REF!</f>
        <v>#REF!</v>
      </c>
    </row>
    <row r="21" spans="1:8" ht="16.5">
      <c r="A21" s="171" t="s">
        <v>205</v>
      </c>
      <c r="B21" s="65" t="s">
        <v>31</v>
      </c>
      <c r="C21" s="65" t="s">
        <v>41</v>
      </c>
      <c r="D21" s="48"/>
      <c r="E21" s="48"/>
      <c r="F21" s="172" t="e">
        <f>#REF!+#REF!+#REF!+#REF!</f>
        <v>#REF!</v>
      </c>
      <c r="G21" s="172" t="e">
        <f>#REF!+#REF!+#REF!+#REF!</f>
        <v>#REF!</v>
      </c>
      <c r="H21" s="172" t="e">
        <f>#REF!+#REF!+#REF!+#REF!</f>
        <v>#REF!</v>
      </c>
    </row>
    <row r="22" spans="1:8" s="1" customFormat="1" ht="16.5">
      <c r="A22" s="201" t="s">
        <v>333</v>
      </c>
      <c r="B22" s="66" t="s">
        <v>36</v>
      </c>
      <c r="C22" s="67"/>
      <c r="D22" s="67"/>
      <c r="E22" s="67"/>
      <c r="F22" s="195" t="e">
        <f>F23</f>
        <v>#REF!</v>
      </c>
      <c r="G22" s="195" t="e">
        <f>G23</f>
        <v>#REF!</v>
      </c>
      <c r="H22" s="195" t="e">
        <f>H23</f>
        <v>#REF!</v>
      </c>
    </row>
    <row r="23" spans="1:8" s="1" customFormat="1" ht="16.5">
      <c r="A23" s="171" t="s">
        <v>334</v>
      </c>
      <c r="B23" s="65" t="s">
        <v>36</v>
      </c>
      <c r="C23" s="48" t="s">
        <v>40</v>
      </c>
      <c r="D23" s="48"/>
      <c r="E23" s="48"/>
      <c r="F23" s="173" t="e">
        <f>#REF!</f>
        <v>#REF!</v>
      </c>
      <c r="G23" s="173" t="e">
        <f>#REF!</f>
        <v>#REF!</v>
      </c>
      <c r="H23" s="173" t="e">
        <f>#REF!</f>
        <v>#REF!</v>
      </c>
    </row>
    <row r="24" spans="1:8" s="9" customFormat="1" ht="16.5">
      <c r="A24" s="201" t="s">
        <v>109</v>
      </c>
      <c r="B24" s="66" t="s">
        <v>40</v>
      </c>
      <c r="C24" s="67"/>
      <c r="D24" s="67"/>
      <c r="E24" s="67"/>
      <c r="F24" s="195" t="e">
        <f>F25+F26+F27</f>
        <v>#REF!</v>
      </c>
      <c r="G24" s="195" t="e">
        <f>G25+G26+G27</f>
        <v>#REF!</v>
      </c>
      <c r="H24" s="195" t="e">
        <f>H25+H26+H27</f>
        <v>#REF!</v>
      </c>
    </row>
    <row r="25" spans="1:8" ht="16.5">
      <c r="A25" s="171" t="s">
        <v>110</v>
      </c>
      <c r="B25" s="65" t="s">
        <v>40</v>
      </c>
      <c r="C25" s="65" t="s">
        <v>36</v>
      </c>
      <c r="D25" s="48"/>
      <c r="E25" s="48"/>
      <c r="F25" s="172" t="e">
        <f>#REF!+#REF!</f>
        <v>#REF!</v>
      </c>
      <c r="G25" s="172" t="e">
        <f>#REF!+#REF!</f>
        <v>#REF!</v>
      </c>
      <c r="H25" s="172" t="e">
        <f>#REF!+#REF!</f>
        <v>#REF!</v>
      </c>
    </row>
    <row r="26" spans="1:8" ht="33">
      <c r="A26" s="171" t="s">
        <v>329</v>
      </c>
      <c r="B26" s="65" t="s">
        <v>40</v>
      </c>
      <c r="C26" s="65" t="s">
        <v>32</v>
      </c>
      <c r="D26" s="65"/>
      <c r="E26" s="65"/>
      <c r="F26" s="172" t="e">
        <f>#REF!+#REF!</f>
        <v>#REF!</v>
      </c>
      <c r="G26" s="172" t="e">
        <f>#REF!+#REF!</f>
        <v>#REF!</v>
      </c>
      <c r="H26" s="172" t="e">
        <f>#REF!+#REF!</f>
        <v>#REF!</v>
      </c>
    </row>
    <row r="27" spans="1:8" ht="16.5">
      <c r="A27" s="171" t="s">
        <v>337</v>
      </c>
      <c r="B27" s="48" t="s">
        <v>40</v>
      </c>
      <c r="C27" s="48" t="s">
        <v>38</v>
      </c>
      <c r="D27" s="48"/>
      <c r="E27" s="48"/>
      <c r="F27" s="172">
        <v>0</v>
      </c>
      <c r="G27" s="172">
        <v>0</v>
      </c>
      <c r="H27" s="172">
        <v>0</v>
      </c>
    </row>
    <row r="28" spans="1:8" s="9" customFormat="1" ht="16.5">
      <c r="A28" s="202" t="s">
        <v>206</v>
      </c>
      <c r="B28" s="67" t="s">
        <v>34</v>
      </c>
      <c r="C28" s="67"/>
      <c r="D28" s="67"/>
      <c r="E28" s="67"/>
      <c r="F28" s="195" t="e">
        <f>F29+F30+F31+F32+F33+F34</f>
        <v>#REF!</v>
      </c>
      <c r="G28" s="195" t="e">
        <f>G29+G30+G31+G32+G33+G34</f>
        <v>#REF!</v>
      </c>
      <c r="H28" s="195" t="e">
        <f>H29+H30+H31+H32+H33+H34</f>
        <v>#REF!</v>
      </c>
    </row>
    <row r="29" spans="1:8" ht="16.5">
      <c r="A29" s="171" t="s">
        <v>211</v>
      </c>
      <c r="B29" s="65" t="s">
        <v>34</v>
      </c>
      <c r="C29" s="65" t="s">
        <v>31</v>
      </c>
      <c r="D29" s="48"/>
      <c r="E29" s="48"/>
      <c r="F29" s="172" t="e">
        <f>#REF!</f>
        <v>#REF!</v>
      </c>
      <c r="G29" s="172" t="e">
        <f>#REF!</f>
        <v>#REF!</v>
      </c>
      <c r="H29" s="172" t="e">
        <f>#REF!</f>
        <v>#REF!</v>
      </c>
    </row>
    <row r="30" spans="1:8" ht="16.5">
      <c r="A30" s="171" t="s">
        <v>207</v>
      </c>
      <c r="B30" s="65" t="s">
        <v>34</v>
      </c>
      <c r="C30" s="65" t="s">
        <v>35</v>
      </c>
      <c r="D30" s="48"/>
      <c r="E30" s="48"/>
      <c r="F30" s="172" t="e">
        <f>#REF!</f>
        <v>#REF!</v>
      </c>
      <c r="G30" s="172" t="e">
        <f>#REF!</f>
        <v>#REF!</v>
      </c>
      <c r="H30" s="172" t="e">
        <f>#REF!</f>
        <v>#REF!</v>
      </c>
    </row>
    <row r="31" spans="1:8" ht="16.5">
      <c r="A31" s="171" t="s">
        <v>173</v>
      </c>
      <c r="B31" s="48" t="s">
        <v>34</v>
      </c>
      <c r="C31" s="48" t="s">
        <v>33</v>
      </c>
      <c r="D31" s="48"/>
      <c r="E31" s="48"/>
      <c r="F31" s="173" t="e">
        <f>#REF!</f>
        <v>#REF!</v>
      </c>
      <c r="G31" s="173" t="e">
        <f>#REF!</f>
        <v>#REF!</v>
      </c>
      <c r="H31" s="173" t="e">
        <f>#REF!</f>
        <v>#REF!</v>
      </c>
    </row>
    <row r="32" spans="1:8" s="1" customFormat="1" ht="16.5">
      <c r="A32" s="171" t="s">
        <v>324</v>
      </c>
      <c r="B32" s="48" t="s">
        <v>34</v>
      </c>
      <c r="C32" s="48" t="s">
        <v>32</v>
      </c>
      <c r="D32" s="48"/>
      <c r="E32" s="48"/>
      <c r="F32" s="172" t="e">
        <f>#REF!+#REF!</f>
        <v>#REF!</v>
      </c>
      <c r="G32" s="172" t="e">
        <f>#REF!+#REF!</f>
        <v>#REF!</v>
      </c>
      <c r="H32" s="172" t="e">
        <f>#REF!+#REF!</f>
        <v>#REF!</v>
      </c>
    </row>
    <row r="33" spans="1:8" ht="16.5">
      <c r="A33" s="171" t="s">
        <v>420</v>
      </c>
      <c r="B33" s="48" t="s">
        <v>34</v>
      </c>
      <c r="C33" s="48" t="s">
        <v>38</v>
      </c>
      <c r="D33" s="48"/>
      <c r="E33" s="48"/>
      <c r="F33" s="172">
        <v>0</v>
      </c>
      <c r="G33" s="172">
        <v>0</v>
      </c>
      <c r="H33" s="172">
        <v>0</v>
      </c>
    </row>
    <row r="34" spans="1:8" ht="16.5">
      <c r="A34" s="171" t="s">
        <v>42</v>
      </c>
      <c r="B34" s="65" t="s">
        <v>34</v>
      </c>
      <c r="C34" s="65" t="s">
        <v>94</v>
      </c>
      <c r="D34" s="65"/>
      <c r="E34" s="65"/>
      <c r="F34" s="172" t="e">
        <f>#REF!+#REF!+#REF!</f>
        <v>#REF!</v>
      </c>
      <c r="G34" s="172" t="e">
        <f>#REF!+#REF!+#REF!</f>
        <v>#REF!</v>
      </c>
      <c r="H34" s="172" t="e">
        <f>#REF!+#REF!+#REF!</f>
        <v>#REF!</v>
      </c>
    </row>
    <row r="35" spans="1:8" s="9" customFormat="1" ht="16.5">
      <c r="A35" s="201" t="s">
        <v>208</v>
      </c>
      <c r="B35" s="66" t="s">
        <v>35</v>
      </c>
      <c r="C35" s="67"/>
      <c r="D35" s="67"/>
      <c r="E35" s="67"/>
      <c r="F35" s="195" t="e">
        <f>F36+F37+F38</f>
        <v>#REF!</v>
      </c>
      <c r="G35" s="195" t="e">
        <f>G36+G37+G38</f>
        <v>#REF!</v>
      </c>
      <c r="H35" s="195" t="e">
        <f>H36+H37+H38</f>
        <v>#REF!</v>
      </c>
    </row>
    <row r="36" spans="1:8" s="9" customFormat="1" ht="16.5">
      <c r="A36" s="171" t="s">
        <v>209</v>
      </c>
      <c r="B36" s="65" t="s">
        <v>35</v>
      </c>
      <c r="C36" s="48" t="s">
        <v>31</v>
      </c>
      <c r="D36" s="48"/>
      <c r="E36" s="48"/>
      <c r="F36" s="172" t="e">
        <f>#REF!</f>
        <v>#REF!</v>
      </c>
      <c r="G36" s="172" t="e">
        <f>#REF!</f>
        <v>#REF!</v>
      </c>
      <c r="H36" s="172" t="e">
        <f>#REF!</f>
        <v>#REF!</v>
      </c>
    </row>
    <row r="37" spans="1:8" ht="16.5">
      <c r="A37" s="171" t="s">
        <v>210</v>
      </c>
      <c r="B37" s="65" t="s">
        <v>35</v>
      </c>
      <c r="C37" s="65" t="s">
        <v>36</v>
      </c>
      <c r="D37" s="65"/>
      <c r="E37" s="48"/>
      <c r="F37" s="172" t="e">
        <f>#REF!</f>
        <v>#REF!</v>
      </c>
      <c r="G37" s="172" t="e">
        <f>#REF!</f>
        <v>#REF!</v>
      </c>
      <c r="H37" s="172" t="e">
        <f>#REF!</f>
        <v>#REF!</v>
      </c>
    </row>
    <row r="38" spans="1:8" s="1" customFormat="1" ht="16.5">
      <c r="A38" s="171" t="s">
        <v>75</v>
      </c>
      <c r="B38" s="48" t="s">
        <v>35</v>
      </c>
      <c r="C38" s="48" t="s">
        <v>40</v>
      </c>
      <c r="D38" s="48"/>
      <c r="E38" s="48"/>
      <c r="F38" s="173" t="e">
        <f>#REF!</f>
        <v>#REF!</v>
      </c>
      <c r="G38" s="173" t="e">
        <f>#REF!</f>
        <v>#REF!</v>
      </c>
      <c r="H38" s="173" t="e">
        <f>#REF!</f>
        <v>#REF!</v>
      </c>
    </row>
    <row r="39" spans="1:8" s="9" customFormat="1" ht="16.5">
      <c r="A39" s="201" t="s">
        <v>156</v>
      </c>
      <c r="B39" s="66" t="s">
        <v>37</v>
      </c>
      <c r="C39" s="66"/>
      <c r="D39" s="67"/>
      <c r="E39" s="67"/>
      <c r="F39" s="195" t="e">
        <f>F40+F41</f>
        <v>#REF!</v>
      </c>
      <c r="G39" s="195" t="e">
        <f>G40+G41</f>
        <v>#REF!</v>
      </c>
      <c r="H39" s="195" t="e">
        <f>H40+H41</f>
        <v>#REF!</v>
      </c>
    </row>
    <row r="40" spans="1:8" s="9" customFormat="1" ht="16.5">
      <c r="A40" s="171" t="s">
        <v>381</v>
      </c>
      <c r="B40" s="65" t="s">
        <v>37</v>
      </c>
      <c r="C40" s="65" t="s">
        <v>36</v>
      </c>
      <c r="D40" s="48"/>
      <c r="E40" s="48"/>
      <c r="F40" s="172" t="e">
        <f>#REF!</f>
        <v>#REF!</v>
      </c>
      <c r="G40" s="172" t="e">
        <f>#REF!</f>
        <v>#REF!</v>
      </c>
      <c r="H40" s="172" t="e">
        <f>#REF!</f>
        <v>#REF!</v>
      </c>
    </row>
    <row r="41" spans="1:8" ht="16.5">
      <c r="A41" s="171" t="s">
        <v>407</v>
      </c>
      <c r="B41" s="48" t="s">
        <v>37</v>
      </c>
      <c r="C41" s="48" t="s">
        <v>35</v>
      </c>
      <c r="D41" s="65"/>
      <c r="E41" s="65"/>
      <c r="F41" s="172">
        <v>0</v>
      </c>
      <c r="G41" s="172">
        <v>0</v>
      </c>
      <c r="H41" s="172">
        <v>0</v>
      </c>
    </row>
    <row r="42" spans="1:8" s="9" customFormat="1" ht="16.5">
      <c r="A42" s="201" t="s">
        <v>74</v>
      </c>
      <c r="B42" s="66" t="s">
        <v>30</v>
      </c>
      <c r="C42" s="67"/>
      <c r="D42" s="67"/>
      <c r="E42" s="67"/>
      <c r="F42" s="195" t="e">
        <f>F43+F44+F45+F46+F47</f>
        <v>#REF!</v>
      </c>
      <c r="G42" s="195" t="e">
        <f>G43+G44+G45+G46+G47</f>
        <v>#REF!</v>
      </c>
      <c r="H42" s="195" t="e">
        <f>H43+H44+H45+H46+H47</f>
        <v>#REF!</v>
      </c>
    </row>
    <row r="43" spans="1:8" ht="16.5">
      <c r="A43" s="171" t="s">
        <v>28</v>
      </c>
      <c r="B43" s="65" t="s">
        <v>30</v>
      </c>
      <c r="C43" s="48" t="s">
        <v>31</v>
      </c>
      <c r="D43" s="48"/>
      <c r="E43" s="48"/>
      <c r="F43" s="172" t="e">
        <f>#REF!+#REF!</f>
        <v>#REF!</v>
      </c>
      <c r="G43" s="172" t="e">
        <f>#REF!+#REF!</f>
        <v>#REF!</v>
      </c>
      <c r="H43" s="172" t="e">
        <f>#REF!+#REF!</f>
        <v>#REF!</v>
      </c>
    </row>
    <row r="44" spans="1:8" ht="16.5">
      <c r="A44" s="171" t="s">
        <v>4</v>
      </c>
      <c r="B44" s="65" t="s">
        <v>30</v>
      </c>
      <c r="C44" s="65" t="s">
        <v>36</v>
      </c>
      <c r="D44" s="48"/>
      <c r="E44" s="48"/>
      <c r="F44" s="172" t="e">
        <f>#REF!+#REF!+#REF!</f>
        <v>#REF!</v>
      </c>
      <c r="G44" s="172" t="e">
        <f>#REF!+#REF!+#REF!</f>
        <v>#REF!</v>
      </c>
      <c r="H44" s="172" t="e">
        <f>#REF!+#REF!+#REF!</f>
        <v>#REF!</v>
      </c>
    </row>
    <row r="45" spans="1:8" ht="18" customHeight="1">
      <c r="A45" s="159" t="s">
        <v>466</v>
      </c>
      <c r="B45" s="65" t="s">
        <v>30</v>
      </c>
      <c r="C45" s="65" t="s">
        <v>35</v>
      </c>
      <c r="D45" s="42" t="s">
        <v>35</v>
      </c>
      <c r="E45" s="48"/>
      <c r="F45" s="172" t="e">
        <f>#REF!+#REF!+#REF!+#REF!+#REF!+#REF!+#REF!+#REF!</f>
        <v>#REF!</v>
      </c>
      <c r="G45" s="172" t="e">
        <f>#REF!+#REF!+#REF!+#REF!+#REF!+#REF!+#REF!+#REF!</f>
        <v>#REF!</v>
      </c>
      <c r="H45" s="172" t="e">
        <f>#REF!+#REF!+#REF!+#REF!+#REF!+#REF!+#REF!+#REF!</f>
        <v>#REF!</v>
      </c>
    </row>
    <row r="46" spans="1:8" ht="16.5">
      <c r="A46" s="171" t="s">
        <v>236</v>
      </c>
      <c r="B46" s="65" t="s">
        <v>30</v>
      </c>
      <c r="C46" s="48" t="s">
        <v>30</v>
      </c>
      <c r="D46" s="48"/>
      <c r="E46" s="48"/>
      <c r="F46" s="172" t="e">
        <f>#REF!+#REF!</f>
        <v>#REF!</v>
      </c>
      <c r="G46" s="172" t="e">
        <f>#REF!+#REF!</f>
        <v>#REF!</v>
      </c>
      <c r="H46" s="172" t="e">
        <f>#REF!+#REF!</f>
        <v>#REF!</v>
      </c>
    </row>
    <row r="47" spans="1:8" ht="16.5">
      <c r="A47" s="171" t="s">
        <v>248</v>
      </c>
      <c r="B47" s="65" t="s">
        <v>30</v>
      </c>
      <c r="C47" s="48" t="s">
        <v>32</v>
      </c>
      <c r="D47" s="65"/>
      <c r="E47" s="65"/>
      <c r="F47" s="172" t="e">
        <f>#REF!+#REF!</f>
        <v>#REF!</v>
      </c>
      <c r="G47" s="172" t="e">
        <f>#REF!+#REF!</f>
        <v>#REF!</v>
      </c>
      <c r="H47" s="172" t="e">
        <f>#REF!+#REF!</f>
        <v>#REF!</v>
      </c>
    </row>
    <row r="48" spans="1:8" s="1" customFormat="1" ht="16.5">
      <c r="A48" s="201" t="s">
        <v>463</v>
      </c>
      <c r="B48" s="66" t="s">
        <v>33</v>
      </c>
      <c r="C48" s="67"/>
      <c r="D48" s="66"/>
      <c r="E48" s="67"/>
      <c r="F48" s="195" t="e">
        <f>F49+F50</f>
        <v>#REF!</v>
      </c>
      <c r="G48" s="195" t="e">
        <f>G49+G50</f>
        <v>#REF!</v>
      </c>
      <c r="H48" s="195" t="e">
        <f>H49+H50</f>
        <v>#REF!</v>
      </c>
    </row>
    <row r="49" spans="1:8" ht="16.5">
      <c r="A49" s="171" t="s">
        <v>5</v>
      </c>
      <c r="B49" s="65" t="s">
        <v>33</v>
      </c>
      <c r="C49" s="65" t="s">
        <v>31</v>
      </c>
      <c r="D49" s="48"/>
      <c r="E49" s="48"/>
      <c r="F49" s="172" t="e">
        <f>#REF!+#REF!+#REF!</f>
        <v>#REF!</v>
      </c>
      <c r="G49" s="172" t="e">
        <f>#REF!+#REF!+#REF!</f>
        <v>#REF!</v>
      </c>
      <c r="H49" s="172" t="e">
        <f>#REF!+#REF!+#REF!</f>
        <v>#REF!</v>
      </c>
    </row>
    <row r="50" spans="1:8" ht="16.5">
      <c r="A50" s="171" t="s">
        <v>327</v>
      </c>
      <c r="B50" s="65" t="s">
        <v>33</v>
      </c>
      <c r="C50" s="65" t="s">
        <v>34</v>
      </c>
      <c r="D50" s="48"/>
      <c r="E50" s="48"/>
      <c r="F50" s="172" t="e">
        <f>#REF!</f>
        <v>#REF!</v>
      </c>
      <c r="G50" s="172" t="e">
        <f>#REF!</f>
        <v>#REF!</v>
      </c>
      <c r="H50" s="172" t="e">
        <f>#REF!</f>
        <v>#REF!</v>
      </c>
    </row>
    <row r="51" spans="1:8" s="1" customFormat="1" ht="16.5">
      <c r="A51" s="201" t="s">
        <v>330</v>
      </c>
      <c r="B51" s="66" t="s">
        <v>32</v>
      </c>
      <c r="C51" s="67"/>
      <c r="D51" s="67"/>
      <c r="E51" s="67"/>
      <c r="F51" s="195" t="e">
        <f>F52+F53</f>
        <v>#REF!</v>
      </c>
      <c r="G51" s="195" t="e">
        <f>G52+G53</f>
        <v>#REF!</v>
      </c>
      <c r="H51" s="195" t="e">
        <f>H52+H53</f>
        <v>#REF!</v>
      </c>
    </row>
    <row r="52" spans="1:8" ht="16.5" hidden="1">
      <c r="A52" s="36" t="s">
        <v>287</v>
      </c>
      <c r="B52" s="65" t="s">
        <v>32</v>
      </c>
      <c r="C52" s="48" t="s">
        <v>36</v>
      </c>
      <c r="D52" s="48"/>
      <c r="E52" s="48"/>
      <c r="F52" s="172">
        <v>0</v>
      </c>
      <c r="G52" s="172">
        <v>0</v>
      </c>
      <c r="H52" s="172">
        <v>0</v>
      </c>
    </row>
    <row r="53" spans="1:8" ht="16.5">
      <c r="A53" s="171" t="s">
        <v>331</v>
      </c>
      <c r="B53" s="65" t="s">
        <v>32</v>
      </c>
      <c r="C53" s="65" t="s">
        <v>32</v>
      </c>
      <c r="D53" s="48"/>
      <c r="E53" s="48"/>
      <c r="F53" s="172" t="e">
        <f>#REF!</f>
        <v>#REF!</v>
      </c>
      <c r="G53" s="172" t="e">
        <f>#REF!</f>
        <v>#REF!</v>
      </c>
      <c r="H53" s="172" t="e">
        <f>#REF!</f>
        <v>#REF!</v>
      </c>
    </row>
    <row r="54" spans="1:8" s="9" customFormat="1" ht="16.5">
      <c r="A54" s="201" t="s">
        <v>3</v>
      </c>
      <c r="B54" s="66">
        <v>10</v>
      </c>
      <c r="C54" s="67"/>
      <c r="D54" s="67"/>
      <c r="E54" s="67"/>
      <c r="F54" s="195" t="e">
        <f>F55+F56+F57+F58</f>
        <v>#REF!</v>
      </c>
      <c r="G54" s="195" t="e">
        <f>G55+G56+G57+G58</f>
        <v>#REF!</v>
      </c>
      <c r="H54" s="195" t="e">
        <f>H55+H56+H57+H58</f>
        <v>#REF!</v>
      </c>
    </row>
    <row r="55" spans="1:8" s="9" customFormat="1" ht="16.5">
      <c r="A55" s="170" t="s">
        <v>175</v>
      </c>
      <c r="B55" s="65" t="s">
        <v>38</v>
      </c>
      <c r="C55" s="48" t="s">
        <v>31</v>
      </c>
      <c r="D55" s="48"/>
      <c r="E55" s="48"/>
      <c r="F55" s="172" t="e">
        <f>#REF!</f>
        <v>#REF!</v>
      </c>
      <c r="G55" s="172" t="e">
        <f>#REF!</f>
        <v>#REF!</v>
      </c>
      <c r="H55" s="172" t="e">
        <f>#REF!</f>
        <v>#REF!</v>
      </c>
    </row>
    <row r="56" spans="1:8" ht="16.5">
      <c r="A56" s="171" t="s">
        <v>320</v>
      </c>
      <c r="B56" s="48">
        <v>10</v>
      </c>
      <c r="C56" s="48" t="s">
        <v>40</v>
      </c>
      <c r="D56" s="48"/>
      <c r="E56" s="48"/>
      <c r="F56" s="172" t="e">
        <f>#REF!+#REF!+#REF!</f>
        <v>#REF!</v>
      </c>
      <c r="G56" s="172" t="e">
        <f>#REF!+#REF!+#REF!</f>
        <v>#REF!</v>
      </c>
      <c r="H56" s="172" t="e">
        <f>#REF!+#REF!+#REF!</f>
        <v>#REF!</v>
      </c>
    </row>
    <row r="57" spans="1:8" ht="16.5">
      <c r="A57" s="171" t="s">
        <v>172</v>
      </c>
      <c r="B57" s="48">
        <v>10</v>
      </c>
      <c r="C57" s="48" t="s">
        <v>34</v>
      </c>
      <c r="D57" s="48"/>
      <c r="E57" s="48"/>
      <c r="F57" s="172" t="e">
        <f>#REF!+#REF!</f>
        <v>#REF!</v>
      </c>
      <c r="G57" s="172" t="e">
        <f>#REF!+#REF!</f>
        <v>#REF!</v>
      </c>
      <c r="H57" s="172" t="e">
        <f>#REF!+#REF!</f>
        <v>#REF!</v>
      </c>
    </row>
    <row r="58" spans="1:8" ht="16.5">
      <c r="A58" s="171" t="s">
        <v>27</v>
      </c>
      <c r="B58" s="48">
        <v>10</v>
      </c>
      <c r="C58" s="48" t="s">
        <v>37</v>
      </c>
      <c r="D58" s="48"/>
      <c r="E58" s="48"/>
      <c r="F58" s="172" t="e">
        <f>#REF!</f>
        <v>#REF!</v>
      </c>
      <c r="G58" s="172" t="e">
        <f>#REF!</f>
        <v>#REF!</v>
      </c>
      <c r="H58" s="172" t="e">
        <f>#REF!</f>
        <v>#REF!</v>
      </c>
    </row>
    <row r="59" spans="1:8" s="1" customFormat="1" ht="16.5">
      <c r="A59" s="201" t="s">
        <v>323</v>
      </c>
      <c r="B59" s="67">
        <v>11</v>
      </c>
      <c r="C59" s="67"/>
      <c r="D59" s="67"/>
      <c r="E59" s="67"/>
      <c r="F59" s="195" t="e">
        <f>F60</f>
        <v>#REF!</v>
      </c>
      <c r="G59" s="195" t="e">
        <f>G60</f>
        <v>#REF!</v>
      </c>
      <c r="H59" s="195" t="e">
        <f>H60</f>
        <v>#REF!</v>
      </c>
    </row>
    <row r="60" spans="1:8" ht="16.5">
      <c r="A60" s="171" t="s">
        <v>332</v>
      </c>
      <c r="B60" s="48">
        <v>11</v>
      </c>
      <c r="C60" s="48" t="s">
        <v>31</v>
      </c>
      <c r="D60" s="48"/>
      <c r="E60" s="48"/>
      <c r="F60" s="172" t="e">
        <f>#REF!+#REF!</f>
        <v>#REF!</v>
      </c>
      <c r="G60" s="172" t="e">
        <f>#REF!+#REF!</f>
        <v>#REF!</v>
      </c>
      <c r="H60" s="172" t="e">
        <f>#REF!+#REF!</f>
        <v>#REF!</v>
      </c>
    </row>
    <row r="61" spans="1:8" s="1" customFormat="1" ht="16.5">
      <c r="A61" s="203" t="s">
        <v>326</v>
      </c>
      <c r="B61" s="67" t="s">
        <v>94</v>
      </c>
      <c r="C61" s="67"/>
      <c r="D61" s="67"/>
      <c r="E61" s="67"/>
      <c r="F61" s="196" t="e">
        <f>F62</f>
        <v>#REF!</v>
      </c>
      <c r="G61" s="196" t="e">
        <f>G62</f>
        <v>#REF!</v>
      </c>
      <c r="H61" s="196" t="e">
        <f>H62</f>
        <v>#REF!</v>
      </c>
    </row>
    <row r="62" spans="1:8" ht="16.5">
      <c r="A62" s="176" t="s">
        <v>319</v>
      </c>
      <c r="B62" s="48" t="s">
        <v>94</v>
      </c>
      <c r="C62" s="48" t="s">
        <v>36</v>
      </c>
      <c r="D62" s="48"/>
      <c r="E62" s="48"/>
      <c r="F62" s="173" t="e">
        <f>#REF!</f>
        <v>#REF!</v>
      </c>
      <c r="G62" s="173" t="e">
        <f>#REF!</f>
        <v>#REF!</v>
      </c>
      <c r="H62" s="173" t="e">
        <f>#REF!</f>
        <v>#REF!</v>
      </c>
    </row>
    <row r="63" spans="1:8" s="1" customFormat="1" ht="16.5">
      <c r="A63" s="203" t="s">
        <v>365</v>
      </c>
      <c r="B63" s="67" t="s">
        <v>41</v>
      </c>
      <c r="C63" s="67"/>
      <c r="D63" s="67"/>
      <c r="E63" s="67"/>
      <c r="F63" s="196" t="e">
        <f>F64</f>
        <v>#REF!</v>
      </c>
      <c r="G63" s="196" t="e">
        <f>G64</f>
        <v>#REF!</v>
      </c>
      <c r="H63" s="196" t="e">
        <f>H64</f>
        <v>#REF!</v>
      </c>
    </row>
    <row r="64" spans="1:8" ht="16.5">
      <c r="A64" s="170" t="s">
        <v>366</v>
      </c>
      <c r="B64" s="48" t="s">
        <v>41</v>
      </c>
      <c r="C64" s="48" t="s">
        <v>31</v>
      </c>
      <c r="D64" s="65"/>
      <c r="E64" s="65"/>
      <c r="F64" s="172" t="e">
        <f>#REF!</f>
        <v>#REF!</v>
      </c>
      <c r="G64" s="172" t="e">
        <f>#REF!</f>
        <v>#REF!</v>
      </c>
      <c r="H64" s="172" t="e">
        <f>#REF!</f>
        <v>#REF!</v>
      </c>
    </row>
    <row r="65" spans="1:8" s="9" customFormat="1" ht="33">
      <c r="A65" s="201" t="s">
        <v>447</v>
      </c>
      <c r="B65" s="67" t="s">
        <v>286</v>
      </c>
      <c r="C65" s="67"/>
      <c r="D65" s="67"/>
      <c r="E65" s="67"/>
      <c r="F65" s="195" t="e">
        <f>F66+F67</f>
        <v>#REF!</v>
      </c>
      <c r="G65" s="195" t="e">
        <f>G66+G67</f>
        <v>#REF!</v>
      </c>
      <c r="H65" s="195" t="e">
        <f>H66+H67</f>
        <v>#REF!</v>
      </c>
    </row>
    <row r="66" spans="1:8" ht="33">
      <c r="A66" s="171" t="s">
        <v>445</v>
      </c>
      <c r="B66" s="48" t="s">
        <v>286</v>
      </c>
      <c r="C66" s="48" t="s">
        <v>31</v>
      </c>
      <c r="D66" s="48"/>
      <c r="E66" s="48"/>
      <c r="F66" s="172" t="e">
        <f>#REF!</f>
        <v>#REF!</v>
      </c>
      <c r="G66" s="172" t="e">
        <f>#REF!</f>
        <v>#REF!</v>
      </c>
      <c r="H66" s="172" t="e">
        <f>#REF!</f>
        <v>#REF!</v>
      </c>
    </row>
    <row r="67" spans="1:8" ht="16.5">
      <c r="A67" s="177" t="s">
        <v>446</v>
      </c>
      <c r="B67" s="48" t="s">
        <v>286</v>
      </c>
      <c r="C67" s="48" t="s">
        <v>40</v>
      </c>
      <c r="D67" s="48"/>
      <c r="E67" s="48"/>
      <c r="F67" s="172" t="e">
        <f>#REF!</f>
        <v>#REF!</v>
      </c>
      <c r="G67" s="172" t="e">
        <f>#REF!</f>
        <v>#REF!</v>
      </c>
      <c r="H67" s="172" t="e">
        <f>#REF!</f>
        <v>#REF!</v>
      </c>
    </row>
    <row r="68" spans="1:8" s="1" customFormat="1" ht="16.5">
      <c r="A68" s="180" t="s">
        <v>29</v>
      </c>
      <c r="B68" s="175"/>
      <c r="C68" s="175"/>
      <c r="D68" s="175"/>
      <c r="E68" s="175"/>
      <c r="F68" s="181" t="e">
        <f>F14+F22+F24+F28+F35+F39+F42+F48+F51+F54+F59+F61+F63+F65</f>
        <v>#REF!</v>
      </c>
      <c r="G68" s="181" t="e">
        <f>G14+G22+G24+G28+G35+G39+G42+G48+G51+G54+G59+G61+G63+G65</f>
        <v>#REF!</v>
      </c>
      <c r="H68" s="181" t="e">
        <f>H14+H22+H24+H28+H35+H39+H42+H48+H51+H54+H59+H61+H63+H65</f>
        <v>#REF!</v>
      </c>
    </row>
    <row r="70" spans="6:8" ht="12.75">
      <c r="F70" s="17" t="e">
        <f>#REF!</f>
        <v>#REF!</v>
      </c>
      <c r="G70" s="17" t="e">
        <f>#REF!</f>
        <v>#REF!</v>
      </c>
      <c r="H70" s="17" t="e">
        <f>#REF!</f>
        <v>#REF!</v>
      </c>
    </row>
    <row r="71" spans="6:8" ht="12.75">
      <c r="F71" s="17" t="e">
        <f>F68-F70</f>
        <v>#REF!</v>
      </c>
      <c r="G71" s="17" t="e">
        <f>G68-G70</f>
        <v>#REF!</v>
      </c>
      <c r="H71" s="17" t="e">
        <f>H68-H70</f>
        <v>#REF!</v>
      </c>
    </row>
    <row r="74" spans="2:8" ht="18">
      <c r="B74"/>
      <c r="C74"/>
      <c r="D74"/>
      <c r="E74"/>
      <c r="F74" s="18"/>
      <c r="G74" s="18"/>
      <c r="H74" s="18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17" t="e">
        <f>#REF!</f>
        <v>#REF!</v>
      </c>
      <c r="G78" s="17" t="e">
        <f>#REF!</f>
        <v>#REF!</v>
      </c>
      <c r="H78" s="17" t="e">
        <f>#REF!</f>
        <v>#REF!</v>
      </c>
    </row>
    <row r="82" ht="12.75">
      <c r="F82" s="17" t="e">
        <f>F42+F48+F51+F54+F59</f>
        <v>#REF!</v>
      </c>
    </row>
    <row r="119" spans="1:8" ht="16.5">
      <c r="A119" s="155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75390625" style="0" customWidth="1"/>
    <col min="2" max="2" width="11.625" style="7" customWidth="1"/>
    <col min="3" max="3" width="9.625" style="7" customWidth="1"/>
    <col min="4" max="4" width="10.875" style="7" hidden="1" customWidth="1"/>
    <col min="5" max="5" width="5.375" style="7" hidden="1" customWidth="1"/>
    <col min="6" max="6" width="27.25390625" style="17" hidden="1" customWidth="1"/>
    <col min="7" max="8" width="27.25390625" style="17" bestFit="1" customWidth="1"/>
  </cols>
  <sheetData>
    <row r="1" spans="2:8" ht="18.75">
      <c r="B1" s="8" t="s">
        <v>610</v>
      </c>
      <c r="C1" s="153"/>
      <c r="D1" s="153"/>
      <c r="E1" s="153"/>
      <c r="F1" s="153"/>
      <c r="G1" s="153"/>
      <c r="H1" s="153"/>
    </row>
    <row r="2" spans="2:8" ht="18.75">
      <c r="B2" s="8" t="s">
        <v>489</v>
      </c>
      <c r="C2" s="153"/>
      <c r="D2" s="153"/>
      <c r="E2" s="153"/>
      <c r="F2" s="153"/>
      <c r="G2" s="153"/>
      <c r="H2" s="153"/>
    </row>
    <row r="3" spans="2:8" ht="18.75">
      <c r="B3" s="8" t="s">
        <v>432</v>
      </c>
      <c r="C3" s="153"/>
      <c r="D3" s="153"/>
      <c r="E3" s="153"/>
      <c r="F3" s="153"/>
      <c r="G3" s="153"/>
      <c r="H3" s="153"/>
    </row>
    <row r="4" spans="2:8" ht="18.75">
      <c r="B4" s="8" t="s">
        <v>490</v>
      </c>
      <c r="C4" s="153"/>
      <c r="D4" s="153"/>
      <c r="E4" s="153"/>
      <c r="F4" s="153"/>
      <c r="G4" s="153"/>
      <c r="H4" s="153"/>
    </row>
    <row r="5" spans="2:8" ht="18.75" customHeight="1">
      <c r="B5" s="8" t="s">
        <v>493</v>
      </c>
      <c r="C5" s="153"/>
      <c r="D5" s="153"/>
      <c r="E5" s="153"/>
      <c r="F5" s="153"/>
      <c r="G5" s="153"/>
      <c r="H5" s="153"/>
    </row>
    <row r="6" spans="2:8" ht="18.75">
      <c r="B6" s="8" t="s">
        <v>491</v>
      </c>
      <c r="C6" s="153"/>
      <c r="D6" s="153"/>
      <c r="E6" s="153"/>
      <c r="F6" s="153"/>
      <c r="G6" s="153"/>
      <c r="H6" s="153"/>
    </row>
    <row r="7" spans="2:8" ht="18.75">
      <c r="B7" s="8" t="s">
        <v>492</v>
      </c>
      <c r="C7" s="153"/>
      <c r="D7" s="153"/>
      <c r="E7" s="153"/>
      <c r="F7" s="153"/>
      <c r="G7" s="153"/>
      <c r="H7" s="153"/>
    </row>
    <row r="8" spans="1:8" ht="18.75">
      <c r="A8" s="4"/>
      <c r="B8" s="12"/>
      <c r="C8" s="8"/>
      <c r="D8" s="8"/>
      <c r="E8" s="8"/>
      <c r="F8" s="8"/>
      <c r="G8" s="8"/>
      <c r="H8" s="8"/>
    </row>
    <row r="9" spans="1:8" ht="16.5">
      <c r="A9" s="524" t="s">
        <v>301</v>
      </c>
      <c r="B9" s="524"/>
      <c r="C9" s="524"/>
      <c r="D9" s="524"/>
      <c r="E9" s="524"/>
      <c r="F9" s="524"/>
      <c r="G9" s="524"/>
      <c r="H9" s="524"/>
    </row>
    <row r="10" spans="1:8" ht="16.5">
      <c r="A10" s="524" t="s">
        <v>464</v>
      </c>
      <c r="B10" s="524"/>
      <c r="C10" s="524"/>
      <c r="D10" s="524"/>
      <c r="E10" s="524"/>
      <c r="F10" s="524"/>
      <c r="G10" s="524"/>
      <c r="H10" s="524"/>
    </row>
    <row r="11" spans="1:8" ht="16.5">
      <c r="A11" s="525" t="s">
        <v>606</v>
      </c>
      <c r="B11" s="525"/>
      <c r="C11" s="525"/>
      <c r="D11" s="525"/>
      <c r="E11" s="525"/>
      <c r="F11" s="525"/>
      <c r="G11" s="525"/>
      <c r="H11" s="525"/>
    </row>
    <row r="12" spans="1:8" ht="18">
      <c r="A12" s="3"/>
      <c r="B12" s="5"/>
      <c r="C12" s="5"/>
      <c r="D12" s="5"/>
      <c r="E12" s="5"/>
      <c r="F12" s="16" t="s">
        <v>2</v>
      </c>
      <c r="G12" s="16"/>
      <c r="H12" s="16" t="s">
        <v>2</v>
      </c>
    </row>
    <row r="13" spans="1:8" ht="51.75" customHeight="1">
      <c r="A13" s="174" t="s">
        <v>69</v>
      </c>
      <c r="B13" s="175" t="s">
        <v>70</v>
      </c>
      <c r="C13" s="175" t="s">
        <v>71</v>
      </c>
      <c r="D13" s="175" t="s">
        <v>72</v>
      </c>
      <c r="E13" s="175" t="s">
        <v>73</v>
      </c>
      <c r="F13" s="194" t="s">
        <v>495</v>
      </c>
      <c r="G13" s="194" t="s">
        <v>604</v>
      </c>
      <c r="H13" s="194" t="s">
        <v>605</v>
      </c>
    </row>
    <row r="14" spans="1:8" s="1" customFormat="1" ht="22.5" customHeight="1">
      <c r="A14" s="200" t="s">
        <v>204</v>
      </c>
      <c r="B14" s="96" t="s">
        <v>31</v>
      </c>
      <c r="C14" s="70"/>
      <c r="D14" s="70"/>
      <c r="E14" s="70"/>
      <c r="F14" s="197" t="e">
        <f>F15+F16+F17+F18+F19+F20+F21</f>
        <v>#REF!</v>
      </c>
      <c r="G14" s="197" t="e">
        <f>G15+G16+G17+G18+G19+G20+G21</f>
        <v>#REF!</v>
      </c>
      <c r="H14" s="197" t="e">
        <f>H15+H16+H17+H18+H19+H20+H21</f>
        <v>#REF!</v>
      </c>
    </row>
    <row r="15" spans="1:8" ht="33">
      <c r="A15" s="171" t="s">
        <v>80</v>
      </c>
      <c r="B15" s="65" t="s">
        <v>31</v>
      </c>
      <c r="C15" s="48" t="s">
        <v>36</v>
      </c>
      <c r="D15" s="48"/>
      <c r="E15" s="48"/>
      <c r="F15" s="172" t="e">
        <f>#REF!</f>
        <v>#REF!</v>
      </c>
      <c r="G15" s="172" t="e">
        <f>#REF!</f>
        <v>#REF!</v>
      </c>
      <c r="H15" s="172" t="e">
        <f>#REF!</f>
        <v>#REF!</v>
      </c>
    </row>
    <row r="16" spans="1:8" ht="33">
      <c r="A16" s="171" t="s">
        <v>444</v>
      </c>
      <c r="B16" s="65" t="s">
        <v>31</v>
      </c>
      <c r="C16" s="48" t="s">
        <v>40</v>
      </c>
      <c r="D16" s="48"/>
      <c r="E16" s="48"/>
      <c r="F16" s="172" t="e">
        <f>#REF!</f>
        <v>#REF!</v>
      </c>
      <c r="G16" s="172" t="e">
        <f>#REF!</f>
        <v>#REF!</v>
      </c>
      <c r="H16" s="172" t="e">
        <f>#REF!</f>
        <v>#REF!</v>
      </c>
    </row>
    <row r="17" spans="1:8" ht="49.5">
      <c r="A17" s="171" t="s">
        <v>328</v>
      </c>
      <c r="B17" s="65" t="s">
        <v>31</v>
      </c>
      <c r="C17" s="65" t="s">
        <v>34</v>
      </c>
      <c r="D17" s="65"/>
      <c r="E17" s="65"/>
      <c r="F17" s="172" t="e">
        <f>#REF!+#REF!+#REF!</f>
        <v>#REF!</v>
      </c>
      <c r="G17" s="172" t="e">
        <f>#REF!+#REF!+#REF!</f>
        <v>#REF!</v>
      </c>
      <c r="H17" s="172" t="e">
        <f>#REF!+#REF!+#REF!</f>
        <v>#REF!</v>
      </c>
    </row>
    <row r="18" spans="1:8" ht="33">
      <c r="A18" s="171" t="s">
        <v>284</v>
      </c>
      <c r="B18" s="65" t="s">
        <v>31</v>
      </c>
      <c r="C18" s="65" t="s">
        <v>37</v>
      </c>
      <c r="D18" s="48"/>
      <c r="E18" s="48"/>
      <c r="F18" s="172" t="e">
        <f>#REF!+#REF!</f>
        <v>#REF!</v>
      </c>
      <c r="G18" s="172" t="e">
        <f>#REF!+#REF!</f>
        <v>#REF!</v>
      </c>
      <c r="H18" s="172" t="e">
        <f>#REF!+#REF!</f>
        <v>#REF!</v>
      </c>
    </row>
    <row r="19" spans="1:8" ht="16.5">
      <c r="A19" s="171" t="s">
        <v>111</v>
      </c>
      <c r="B19" s="65" t="s">
        <v>31</v>
      </c>
      <c r="C19" s="65" t="s">
        <v>30</v>
      </c>
      <c r="D19" s="48"/>
      <c r="E19" s="48"/>
      <c r="F19" s="172">
        <v>0</v>
      </c>
      <c r="G19" s="172">
        <v>0</v>
      </c>
      <c r="H19" s="172">
        <v>0</v>
      </c>
    </row>
    <row r="20" spans="1:8" ht="16.5">
      <c r="A20" s="170" t="s">
        <v>421</v>
      </c>
      <c r="B20" s="46" t="s">
        <v>31</v>
      </c>
      <c r="C20" s="46" t="s">
        <v>39</v>
      </c>
      <c r="D20" s="46"/>
      <c r="E20" s="46"/>
      <c r="F20" s="173" t="e">
        <f>#REF!</f>
        <v>#REF!</v>
      </c>
      <c r="G20" s="173" t="e">
        <f>#REF!</f>
        <v>#REF!</v>
      </c>
      <c r="H20" s="173" t="e">
        <f>#REF!</f>
        <v>#REF!</v>
      </c>
    </row>
    <row r="21" spans="1:8" ht="16.5">
      <c r="A21" s="171" t="s">
        <v>205</v>
      </c>
      <c r="B21" s="65" t="s">
        <v>31</v>
      </c>
      <c r="C21" s="65" t="s">
        <v>41</v>
      </c>
      <c r="D21" s="48"/>
      <c r="E21" s="48"/>
      <c r="F21" s="172" t="e">
        <f>#REF!+#REF!+#REF!+#REF!</f>
        <v>#REF!</v>
      </c>
      <c r="G21" s="172" t="e">
        <f>#REF!+#REF!+#REF!+#REF!</f>
        <v>#REF!</v>
      </c>
      <c r="H21" s="172" t="e">
        <f>#REF!+#REF!+#REF!+#REF!</f>
        <v>#REF!</v>
      </c>
    </row>
    <row r="22" spans="1:8" s="1" customFormat="1" ht="16.5">
      <c r="A22" s="201" t="s">
        <v>333</v>
      </c>
      <c r="B22" s="66" t="s">
        <v>36</v>
      </c>
      <c r="C22" s="67"/>
      <c r="D22" s="67"/>
      <c r="E22" s="67"/>
      <c r="F22" s="195" t="e">
        <f>F23</f>
        <v>#REF!</v>
      </c>
      <c r="G22" s="195" t="e">
        <f>G23</f>
        <v>#REF!</v>
      </c>
      <c r="H22" s="195" t="e">
        <f>H23</f>
        <v>#REF!</v>
      </c>
    </row>
    <row r="23" spans="1:8" s="1" customFormat="1" ht="16.5">
      <c r="A23" s="171" t="s">
        <v>334</v>
      </c>
      <c r="B23" s="65" t="s">
        <v>36</v>
      </c>
      <c r="C23" s="48" t="s">
        <v>40</v>
      </c>
      <c r="D23" s="48"/>
      <c r="E23" s="48"/>
      <c r="F23" s="173" t="e">
        <f>#REF!</f>
        <v>#REF!</v>
      </c>
      <c r="G23" s="173" t="e">
        <f>#REF!</f>
        <v>#REF!</v>
      </c>
      <c r="H23" s="173" t="e">
        <f>#REF!</f>
        <v>#REF!</v>
      </c>
    </row>
    <row r="24" spans="1:8" s="9" customFormat="1" ht="16.5">
      <c r="A24" s="201" t="s">
        <v>109</v>
      </c>
      <c r="B24" s="66" t="s">
        <v>40</v>
      </c>
      <c r="C24" s="67"/>
      <c r="D24" s="67"/>
      <c r="E24" s="67"/>
      <c r="F24" s="195" t="e">
        <f>F25+F26+F27</f>
        <v>#REF!</v>
      </c>
      <c r="G24" s="195" t="e">
        <f>G25+G26+G27</f>
        <v>#REF!</v>
      </c>
      <c r="H24" s="195" t="e">
        <f>H25+H26+H27</f>
        <v>#REF!</v>
      </c>
    </row>
    <row r="25" spans="1:8" ht="16.5">
      <c r="A25" s="171" t="s">
        <v>110</v>
      </c>
      <c r="B25" s="65" t="s">
        <v>40</v>
      </c>
      <c r="C25" s="65" t="s">
        <v>36</v>
      </c>
      <c r="D25" s="48"/>
      <c r="E25" s="48"/>
      <c r="F25" s="172" t="e">
        <f>#REF!+#REF!</f>
        <v>#REF!</v>
      </c>
      <c r="G25" s="172" t="e">
        <f>#REF!+#REF!</f>
        <v>#REF!</v>
      </c>
      <c r="H25" s="172" t="e">
        <f>#REF!+#REF!</f>
        <v>#REF!</v>
      </c>
    </row>
    <row r="26" spans="1:8" ht="33">
      <c r="A26" s="171" t="s">
        <v>329</v>
      </c>
      <c r="B26" s="65" t="s">
        <v>40</v>
      </c>
      <c r="C26" s="65" t="s">
        <v>32</v>
      </c>
      <c r="D26" s="65"/>
      <c r="E26" s="65"/>
      <c r="F26" s="172" t="e">
        <f>#REF!+#REF!</f>
        <v>#REF!</v>
      </c>
      <c r="G26" s="172" t="e">
        <f>#REF!+#REF!</f>
        <v>#REF!</v>
      </c>
      <c r="H26" s="172" t="e">
        <f>#REF!+#REF!</f>
        <v>#REF!</v>
      </c>
    </row>
    <row r="27" spans="1:8" ht="16.5">
      <c r="A27" s="171" t="s">
        <v>337</v>
      </c>
      <c r="B27" s="48" t="s">
        <v>40</v>
      </c>
      <c r="C27" s="48" t="s">
        <v>38</v>
      </c>
      <c r="D27" s="48"/>
      <c r="E27" s="48"/>
      <c r="F27" s="172">
        <v>0</v>
      </c>
      <c r="G27" s="172">
        <v>0</v>
      </c>
      <c r="H27" s="172">
        <v>0</v>
      </c>
    </row>
    <row r="28" spans="1:8" s="9" customFormat="1" ht="16.5">
      <c r="A28" s="202" t="s">
        <v>206</v>
      </c>
      <c r="B28" s="67" t="s">
        <v>34</v>
      </c>
      <c r="C28" s="67"/>
      <c r="D28" s="67"/>
      <c r="E28" s="67"/>
      <c r="F28" s="195" t="e">
        <f>F29+F30+F31+F32+F33+F34</f>
        <v>#REF!</v>
      </c>
      <c r="G28" s="195" t="e">
        <f>G29+G30+G31+G32+G33+G34</f>
        <v>#REF!</v>
      </c>
      <c r="H28" s="195" t="e">
        <f>H29+H30+H31+H32+H33+H34</f>
        <v>#REF!</v>
      </c>
    </row>
    <row r="29" spans="1:8" ht="16.5">
      <c r="A29" s="171" t="s">
        <v>211</v>
      </c>
      <c r="B29" s="65" t="s">
        <v>34</v>
      </c>
      <c r="C29" s="65" t="s">
        <v>31</v>
      </c>
      <c r="D29" s="48"/>
      <c r="E29" s="48"/>
      <c r="F29" s="172" t="e">
        <f>#REF!</f>
        <v>#REF!</v>
      </c>
      <c r="G29" s="172" t="e">
        <f>#REF!</f>
        <v>#REF!</v>
      </c>
      <c r="H29" s="172" t="e">
        <f>#REF!</f>
        <v>#REF!</v>
      </c>
    </row>
    <row r="30" spans="1:8" ht="16.5">
      <c r="A30" s="171" t="s">
        <v>207</v>
      </c>
      <c r="B30" s="65" t="s">
        <v>34</v>
      </c>
      <c r="C30" s="65" t="s">
        <v>35</v>
      </c>
      <c r="D30" s="48"/>
      <c r="E30" s="48"/>
      <c r="F30" s="172" t="e">
        <f>#REF!</f>
        <v>#REF!</v>
      </c>
      <c r="G30" s="172" t="e">
        <f>#REF!</f>
        <v>#REF!</v>
      </c>
      <c r="H30" s="172" t="e">
        <f>#REF!</f>
        <v>#REF!</v>
      </c>
    </row>
    <row r="31" spans="1:8" ht="16.5">
      <c r="A31" s="171" t="s">
        <v>173</v>
      </c>
      <c r="B31" s="48" t="s">
        <v>34</v>
      </c>
      <c r="C31" s="48" t="s">
        <v>33</v>
      </c>
      <c r="D31" s="48"/>
      <c r="E31" s="48"/>
      <c r="F31" s="173" t="e">
        <f>#REF!</f>
        <v>#REF!</v>
      </c>
      <c r="G31" s="173" t="e">
        <f>#REF!</f>
        <v>#REF!</v>
      </c>
      <c r="H31" s="173" t="e">
        <f>#REF!</f>
        <v>#REF!</v>
      </c>
    </row>
    <row r="32" spans="1:8" s="1" customFormat="1" ht="16.5">
      <c r="A32" s="171" t="s">
        <v>324</v>
      </c>
      <c r="B32" s="48" t="s">
        <v>34</v>
      </c>
      <c r="C32" s="48" t="s">
        <v>32</v>
      </c>
      <c r="D32" s="48"/>
      <c r="E32" s="48"/>
      <c r="F32" s="172" t="e">
        <f>#REF!+#REF!</f>
        <v>#REF!</v>
      </c>
      <c r="G32" s="172" t="e">
        <f>#REF!+#REF!</f>
        <v>#REF!</v>
      </c>
      <c r="H32" s="172" t="e">
        <f>#REF!+#REF!</f>
        <v>#REF!</v>
      </c>
    </row>
    <row r="33" spans="1:8" ht="16.5">
      <c r="A33" s="171" t="s">
        <v>420</v>
      </c>
      <c r="B33" s="48" t="s">
        <v>34</v>
      </c>
      <c r="C33" s="48" t="s">
        <v>38</v>
      </c>
      <c r="D33" s="48"/>
      <c r="E33" s="48"/>
      <c r="F33" s="172">
        <v>0</v>
      </c>
      <c r="G33" s="172">
        <v>0</v>
      </c>
      <c r="H33" s="172">
        <v>0</v>
      </c>
    </row>
    <row r="34" spans="1:8" ht="16.5">
      <c r="A34" s="171" t="s">
        <v>42</v>
      </c>
      <c r="B34" s="65" t="s">
        <v>34</v>
      </c>
      <c r="C34" s="65" t="s">
        <v>94</v>
      </c>
      <c r="D34" s="65"/>
      <c r="E34" s="65"/>
      <c r="F34" s="172" t="e">
        <f>#REF!+#REF!+#REF!</f>
        <v>#REF!</v>
      </c>
      <c r="G34" s="172" t="e">
        <f>#REF!+#REF!+#REF!</f>
        <v>#REF!</v>
      </c>
      <c r="H34" s="172" t="e">
        <f>#REF!+#REF!+#REF!</f>
        <v>#REF!</v>
      </c>
    </row>
    <row r="35" spans="1:8" s="9" customFormat="1" ht="16.5">
      <c r="A35" s="201" t="s">
        <v>208</v>
      </c>
      <c r="B35" s="66" t="s">
        <v>35</v>
      </c>
      <c r="C35" s="67"/>
      <c r="D35" s="67"/>
      <c r="E35" s="67"/>
      <c r="F35" s="195" t="e">
        <f>F36+F37+F38</f>
        <v>#REF!</v>
      </c>
      <c r="G35" s="195" t="e">
        <f>G36+G37+G38</f>
        <v>#REF!</v>
      </c>
      <c r="H35" s="195" t="e">
        <f>H36+H37+H38</f>
        <v>#REF!</v>
      </c>
    </row>
    <row r="36" spans="1:8" s="9" customFormat="1" ht="16.5">
      <c r="A36" s="171" t="s">
        <v>209</v>
      </c>
      <c r="B36" s="65" t="s">
        <v>35</v>
      </c>
      <c r="C36" s="48" t="s">
        <v>31</v>
      </c>
      <c r="D36" s="48"/>
      <c r="E36" s="48"/>
      <c r="F36" s="172" t="e">
        <f>#REF!</f>
        <v>#REF!</v>
      </c>
      <c r="G36" s="172" t="e">
        <f>#REF!</f>
        <v>#REF!</v>
      </c>
      <c r="H36" s="172" t="e">
        <f>#REF!</f>
        <v>#REF!</v>
      </c>
    </row>
    <row r="37" spans="1:8" ht="16.5">
      <c r="A37" s="171" t="s">
        <v>210</v>
      </c>
      <c r="B37" s="65" t="s">
        <v>35</v>
      </c>
      <c r="C37" s="65" t="s">
        <v>36</v>
      </c>
      <c r="D37" s="65"/>
      <c r="E37" s="48"/>
      <c r="F37" s="172" t="e">
        <f>#REF!</f>
        <v>#REF!</v>
      </c>
      <c r="G37" s="172" t="e">
        <f>#REF!</f>
        <v>#REF!</v>
      </c>
      <c r="H37" s="172" t="e">
        <f>#REF!</f>
        <v>#REF!</v>
      </c>
    </row>
    <row r="38" spans="1:8" s="21" customFormat="1" ht="16.5">
      <c r="A38" s="171" t="s">
        <v>75</v>
      </c>
      <c r="B38" s="48" t="s">
        <v>35</v>
      </c>
      <c r="C38" s="48" t="s">
        <v>40</v>
      </c>
      <c r="D38" s="48"/>
      <c r="E38" s="48"/>
      <c r="F38" s="173" t="e">
        <f>#REF!</f>
        <v>#REF!</v>
      </c>
      <c r="G38" s="173" t="e">
        <f>#REF!</f>
        <v>#REF!</v>
      </c>
      <c r="H38" s="173" t="e">
        <f>#REF!</f>
        <v>#REF!</v>
      </c>
    </row>
    <row r="39" spans="1:8" s="9" customFormat="1" ht="16.5">
      <c r="A39" s="201" t="s">
        <v>156</v>
      </c>
      <c r="B39" s="66" t="s">
        <v>37</v>
      </c>
      <c r="C39" s="66"/>
      <c r="D39" s="67"/>
      <c r="E39" s="67"/>
      <c r="F39" s="195" t="e">
        <f>F40+F41</f>
        <v>#REF!</v>
      </c>
      <c r="G39" s="195" t="e">
        <f>G40+G41</f>
        <v>#REF!</v>
      </c>
      <c r="H39" s="195" t="e">
        <f>H40+H41</f>
        <v>#REF!</v>
      </c>
    </row>
    <row r="40" spans="1:8" s="9" customFormat="1" ht="16.5">
      <c r="A40" s="171" t="s">
        <v>381</v>
      </c>
      <c r="B40" s="65" t="s">
        <v>37</v>
      </c>
      <c r="C40" s="65" t="s">
        <v>36</v>
      </c>
      <c r="D40" s="48"/>
      <c r="E40" s="48"/>
      <c r="F40" s="172" t="e">
        <f>#REF!</f>
        <v>#REF!</v>
      </c>
      <c r="G40" s="172" t="e">
        <f>#REF!</f>
        <v>#REF!</v>
      </c>
      <c r="H40" s="172" t="e">
        <f>#REF!</f>
        <v>#REF!</v>
      </c>
    </row>
    <row r="41" spans="1:8" ht="16.5">
      <c r="A41" s="171" t="s">
        <v>407</v>
      </c>
      <c r="B41" s="48" t="s">
        <v>37</v>
      </c>
      <c r="C41" s="48" t="s">
        <v>35</v>
      </c>
      <c r="D41" s="65"/>
      <c r="E41" s="65"/>
      <c r="F41" s="172">
        <v>0</v>
      </c>
      <c r="G41" s="172">
        <v>0</v>
      </c>
      <c r="H41" s="172">
        <v>0</v>
      </c>
    </row>
    <row r="42" spans="1:8" s="9" customFormat="1" ht="16.5">
      <c r="A42" s="201" t="s">
        <v>74</v>
      </c>
      <c r="B42" s="66" t="s">
        <v>30</v>
      </c>
      <c r="C42" s="67"/>
      <c r="D42" s="67"/>
      <c r="E42" s="67"/>
      <c r="F42" s="195" t="e">
        <f>F43+F44+F45+F46+F47</f>
        <v>#REF!</v>
      </c>
      <c r="G42" s="195" t="e">
        <f>G43+G44+G45+G46+G47</f>
        <v>#REF!</v>
      </c>
      <c r="H42" s="195" t="e">
        <f>H43+H44+H45+H46+H47</f>
        <v>#REF!</v>
      </c>
    </row>
    <row r="43" spans="1:8" ht="16.5">
      <c r="A43" s="171" t="s">
        <v>28</v>
      </c>
      <c r="B43" s="65" t="s">
        <v>30</v>
      </c>
      <c r="C43" s="48" t="s">
        <v>31</v>
      </c>
      <c r="D43" s="48"/>
      <c r="E43" s="48"/>
      <c r="F43" s="172" t="e">
        <f>#REF!+#REF!</f>
        <v>#REF!</v>
      </c>
      <c r="G43" s="172" t="e">
        <f>#REF!+#REF!</f>
        <v>#REF!</v>
      </c>
      <c r="H43" s="172" t="e">
        <f>#REF!+#REF!</f>
        <v>#REF!</v>
      </c>
    </row>
    <row r="44" spans="1:8" ht="16.5">
      <c r="A44" s="171" t="s">
        <v>4</v>
      </c>
      <c r="B44" s="65" t="s">
        <v>30</v>
      </c>
      <c r="C44" s="65" t="s">
        <v>36</v>
      </c>
      <c r="D44" s="48"/>
      <c r="E44" s="48"/>
      <c r="F44" s="172" t="e">
        <f>#REF!+#REF!+#REF!</f>
        <v>#REF!</v>
      </c>
      <c r="G44" s="172" t="e">
        <f>#REF!+#REF!+#REF!</f>
        <v>#REF!</v>
      </c>
      <c r="H44" s="172" t="e">
        <f>#REF!+#REF!+#REF!</f>
        <v>#REF!</v>
      </c>
    </row>
    <row r="45" spans="1:8" ht="18" customHeight="1">
      <c r="A45" s="159" t="s">
        <v>466</v>
      </c>
      <c r="B45" s="65" t="s">
        <v>30</v>
      </c>
      <c r="C45" s="65" t="s">
        <v>35</v>
      </c>
      <c r="D45" s="42" t="s">
        <v>35</v>
      </c>
      <c r="E45" s="48"/>
      <c r="F45" s="172" t="e">
        <f>#REF!+#REF!+#REF!+#REF!+#REF!+#REF!+#REF!+#REF!</f>
        <v>#REF!</v>
      </c>
      <c r="G45" s="172" t="e">
        <f>#REF!+#REF!+#REF!+#REF!+#REF!+#REF!+#REF!+#REF!</f>
        <v>#REF!</v>
      </c>
      <c r="H45" s="172" t="e">
        <f>#REF!+#REF!+#REF!+#REF!+#REF!+#REF!+#REF!+#REF!</f>
        <v>#REF!</v>
      </c>
    </row>
    <row r="46" spans="1:8" ht="16.5">
      <c r="A46" s="171" t="s">
        <v>236</v>
      </c>
      <c r="B46" s="65" t="s">
        <v>30</v>
      </c>
      <c r="C46" s="48" t="s">
        <v>30</v>
      </c>
      <c r="D46" s="48"/>
      <c r="E46" s="48"/>
      <c r="F46" s="172" t="e">
        <f>#REF!+#REF!</f>
        <v>#REF!</v>
      </c>
      <c r="G46" s="172" t="e">
        <f>#REF!+#REF!</f>
        <v>#REF!</v>
      </c>
      <c r="H46" s="172" t="e">
        <f>#REF!+#REF!</f>
        <v>#REF!</v>
      </c>
    </row>
    <row r="47" spans="1:8" ht="16.5">
      <c r="A47" s="171" t="s">
        <v>248</v>
      </c>
      <c r="B47" s="65" t="s">
        <v>30</v>
      </c>
      <c r="C47" s="48" t="s">
        <v>32</v>
      </c>
      <c r="D47" s="65"/>
      <c r="E47" s="65"/>
      <c r="F47" s="172" t="e">
        <f>#REF!+#REF!</f>
        <v>#REF!</v>
      </c>
      <c r="G47" s="172" t="e">
        <f>#REF!+#REF!</f>
        <v>#REF!</v>
      </c>
      <c r="H47" s="172" t="e">
        <f>#REF!+#REF!</f>
        <v>#REF!</v>
      </c>
    </row>
    <row r="48" spans="1:8" s="1" customFormat="1" ht="16.5">
      <c r="A48" s="201" t="s">
        <v>463</v>
      </c>
      <c r="B48" s="66" t="s">
        <v>33</v>
      </c>
      <c r="C48" s="67"/>
      <c r="D48" s="66"/>
      <c r="E48" s="67"/>
      <c r="F48" s="195" t="e">
        <f>F49+F50</f>
        <v>#REF!</v>
      </c>
      <c r="G48" s="195" t="e">
        <f>G49+G50</f>
        <v>#REF!</v>
      </c>
      <c r="H48" s="195" t="e">
        <f>H49+H50</f>
        <v>#REF!</v>
      </c>
    </row>
    <row r="49" spans="1:8" ht="16.5">
      <c r="A49" s="171" t="s">
        <v>5</v>
      </c>
      <c r="B49" s="65" t="s">
        <v>33</v>
      </c>
      <c r="C49" s="65" t="s">
        <v>31</v>
      </c>
      <c r="D49" s="48"/>
      <c r="E49" s="48"/>
      <c r="F49" s="172" t="e">
        <f>#REF!+#REF!+#REF!</f>
        <v>#REF!</v>
      </c>
      <c r="G49" s="172" t="e">
        <f>#REF!+#REF!+#REF!</f>
        <v>#REF!</v>
      </c>
      <c r="H49" s="172" t="e">
        <f>#REF!+#REF!+#REF!</f>
        <v>#REF!</v>
      </c>
    </row>
    <row r="50" spans="1:8" ht="16.5">
      <c r="A50" s="171" t="s">
        <v>327</v>
      </c>
      <c r="B50" s="65" t="s">
        <v>33</v>
      </c>
      <c r="C50" s="65" t="s">
        <v>34</v>
      </c>
      <c r="D50" s="48"/>
      <c r="E50" s="48"/>
      <c r="F50" s="172" t="e">
        <f>#REF!</f>
        <v>#REF!</v>
      </c>
      <c r="G50" s="172" t="e">
        <f>#REF!</f>
        <v>#REF!</v>
      </c>
      <c r="H50" s="172" t="e">
        <f>#REF!</f>
        <v>#REF!</v>
      </c>
    </row>
    <row r="51" spans="1:8" s="1" customFormat="1" ht="16.5">
      <c r="A51" s="201" t="s">
        <v>330</v>
      </c>
      <c r="B51" s="66" t="s">
        <v>32</v>
      </c>
      <c r="C51" s="67"/>
      <c r="D51" s="67"/>
      <c r="E51" s="67"/>
      <c r="F51" s="195" t="e">
        <f>F52+F53</f>
        <v>#REF!</v>
      </c>
      <c r="G51" s="195" t="e">
        <f>G52+G53</f>
        <v>#REF!</v>
      </c>
      <c r="H51" s="195" t="e">
        <f>H52+H53</f>
        <v>#REF!</v>
      </c>
    </row>
    <row r="52" spans="1:8" ht="16.5" hidden="1">
      <c r="A52" s="36" t="s">
        <v>287</v>
      </c>
      <c r="B52" s="65" t="s">
        <v>32</v>
      </c>
      <c r="C52" s="48" t="s">
        <v>36</v>
      </c>
      <c r="D52" s="48"/>
      <c r="E52" s="48"/>
      <c r="F52" s="172">
        <v>0</v>
      </c>
      <c r="G52" s="172">
        <v>0</v>
      </c>
      <c r="H52" s="172">
        <v>0</v>
      </c>
    </row>
    <row r="53" spans="1:8" ht="16.5">
      <c r="A53" s="171" t="s">
        <v>331</v>
      </c>
      <c r="B53" s="65" t="s">
        <v>32</v>
      </c>
      <c r="C53" s="65" t="s">
        <v>32</v>
      </c>
      <c r="D53" s="48"/>
      <c r="E53" s="48"/>
      <c r="F53" s="172" t="e">
        <f>#REF!</f>
        <v>#REF!</v>
      </c>
      <c r="G53" s="172" t="e">
        <f>#REF!</f>
        <v>#REF!</v>
      </c>
      <c r="H53" s="172" t="e">
        <f>#REF!</f>
        <v>#REF!</v>
      </c>
    </row>
    <row r="54" spans="1:8" s="9" customFormat="1" ht="16.5">
      <c r="A54" s="201" t="s">
        <v>3</v>
      </c>
      <c r="B54" s="66">
        <v>10</v>
      </c>
      <c r="C54" s="67"/>
      <c r="D54" s="67"/>
      <c r="E54" s="67"/>
      <c r="F54" s="195" t="e">
        <f>F55+F56+F57+F58</f>
        <v>#REF!</v>
      </c>
      <c r="G54" s="195" t="e">
        <f>G55+G56+G57+G58</f>
        <v>#REF!</v>
      </c>
      <c r="H54" s="195" t="e">
        <f>H55+H56+H57+H58</f>
        <v>#REF!</v>
      </c>
    </row>
    <row r="55" spans="1:8" s="9" customFormat="1" ht="16.5">
      <c r="A55" s="170" t="s">
        <v>175</v>
      </c>
      <c r="B55" s="65" t="s">
        <v>38</v>
      </c>
      <c r="C55" s="48" t="s">
        <v>31</v>
      </c>
      <c r="D55" s="48"/>
      <c r="E55" s="48"/>
      <c r="F55" s="172" t="e">
        <f>#REF!</f>
        <v>#REF!</v>
      </c>
      <c r="G55" s="172" t="e">
        <f>#REF!</f>
        <v>#REF!</v>
      </c>
      <c r="H55" s="172" t="e">
        <f>#REF!</f>
        <v>#REF!</v>
      </c>
    </row>
    <row r="56" spans="1:8" ht="16.5">
      <c r="A56" s="171" t="s">
        <v>320</v>
      </c>
      <c r="B56" s="48">
        <v>10</v>
      </c>
      <c r="C56" s="48" t="s">
        <v>40</v>
      </c>
      <c r="D56" s="48"/>
      <c r="E56" s="48"/>
      <c r="F56" s="172" t="e">
        <f>#REF!+#REF!+#REF!</f>
        <v>#REF!</v>
      </c>
      <c r="G56" s="172" t="e">
        <f>#REF!+#REF!+#REF!</f>
        <v>#REF!</v>
      </c>
      <c r="H56" s="172" t="e">
        <f>#REF!+#REF!+#REF!</f>
        <v>#REF!</v>
      </c>
    </row>
    <row r="57" spans="1:8" ht="16.5">
      <c r="A57" s="171" t="s">
        <v>172</v>
      </c>
      <c r="B57" s="48">
        <v>10</v>
      </c>
      <c r="C57" s="48" t="s">
        <v>34</v>
      </c>
      <c r="D57" s="48"/>
      <c r="E57" s="48"/>
      <c r="F57" s="172" t="e">
        <f>#REF!+#REF!</f>
        <v>#REF!</v>
      </c>
      <c r="G57" s="172" t="e">
        <f>#REF!+#REF!</f>
        <v>#REF!</v>
      </c>
      <c r="H57" s="172" t="e">
        <f>#REF!+#REF!</f>
        <v>#REF!</v>
      </c>
    </row>
    <row r="58" spans="1:8" ht="16.5">
      <c r="A58" s="171" t="s">
        <v>27</v>
      </c>
      <c r="B58" s="48">
        <v>10</v>
      </c>
      <c r="C58" s="48" t="s">
        <v>37</v>
      </c>
      <c r="D58" s="48"/>
      <c r="E58" s="48"/>
      <c r="F58" s="172" t="e">
        <f>#REF!</f>
        <v>#REF!</v>
      </c>
      <c r="G58" s="172" t="e">
        <f>#REF!</f>
        <v>#REF!</v>
      </c>
      <c r="H58" s="172" t="e">
        <f>#REF!</f>
        <v>#REF!</v>
      </c>
    </row>
    <row r="59" spans="1:8" s="1" customFormat="1" ht="16.5">
      <c r="A59" s="201" t="s">
        <v>323</v>
      </c>
      <c r="B59" s="67">
        <v>11</v>
      </c>
      <c r="C59" s="67"/>
      <c r="D59" s="67"/>
      <c r="E59" s="67"/>
      <c r="F59" s="195" t="e">
        <f>F60</f>
        <v>#REF!</v>
      </c>
      <c r="G59" s="195" t="e">
        <f>G60</f>
        <v>#REF!</v>
      </c>
      <c r="H59" s="195" t="e">
        <f>H60</f>
        <v>#REF!</v>
      </c>
    </row>
    <row r="60" spans="1:8" ht="16.5">
      <c r="A60" s="171" t="s">
        <v>332</v>
      </c>
      <c r="B60" s="48">
        <v>11</v>
      </c>
      <c r="C60" s="48" t="s">
        <v>31</v>
      </c>
      <c r="D60" s="48"/>
      <c r="E60" s="48"/>
      <c r="F60" s="172" t="e">
        <f>#REF!+#REF!</f>
        <v>#REF!</v>
      </c>
      <c r="G60" s="172" t="e">
        <f>#REF!+#REF!</f>
        <v>#REF!</v>
      </c>
      <c r="H60" s="172" t="e">
        <f>#REF!+#REF!</f>
        <v>#REF!</v>
      </c>
    </row>
    <row r="61" spans="1:8" s="1" customFormat="1" ht="16.5">
      <c r="A61" s="203" t="s">
        <v>326</v>
      </c>
      <c r="B61" s="67" t="s">
        <v>94</v>
      </c>
      <c r="C61" s="67"/>
      <c r="D61" s="67"/>
      <c r="E61" s="67"/>
      <c r="F61" s="196" t="e">
        <f>F62</f>
        <v>#REF!</v>
      </c>
      <c r="G61" s="196" t="e">
        <f>G62</f>
        <v>#REF!</v>
      </c>
      <c r="H61" s="196" t="e">
        <f>H62</f>
        <v>#REF!</v>
      </c>
    </row>
    <row r="62" spans="1:8" ht="16.5">
      <c r="A62" s="176" t="s">
        <v>319</v>
      </c>
      <c r="B62" s="48" t="s">
        <v>94</v>
      </c>
      <c r="C62" s="48" t="s">
        <v>36</v>
      </c>
      <c r="D62" s="48"/>
      <c r="E62" s="48"/>
      <c r="F62" s="173" t="e">
        <f>#REF!</f>
        <v>#REF!</v>
      </c>
      <c r="G62" s="173" t="e">
        <f>#REF!</f>
        <v>#REF!</v>
      </c>
      <c r="H62" s="173" t="e">
        <f>#REF!</f>
        <v>#REF!</v>
      </c>
    </row>
    <row r="63" spans="1:8" s="1" customFormat="1" ht="16.5">
      <c r="A63" s="203" t="s">
        <v>365</v>
      </c>
      <c r="B63" s="67" t="s">
        <v>41</v>
      </c>
      <c r="C63" s="67"/>
      <c r="D63" s="67"/>
      <c r="E63" s="67"/>
      <c r="F63" s="196" t="e">
        <f>F64</f>
        <v>#REF!</v>
      </c>
      <c r="G63" s="196" t="e">
        <f>G64</f>
        <v>#REF!</v>
      </c>
      <c r="H63" s="196" t="e">
        <f>H64</f>
        <v>#REF!</v>
      </c>
    </row>
    <row r="64" spans="1:8" ht="16.5">
      <c r="A64" s="170" t="s">
        <v>366</v>
      </c>
      <c r="B64" s="48" t="s">
        <v>41</v>
      </c>
      <c r="C64" s="48" t="s">
        <v>31</v>
      </c>
      <c r="D64" s="65"/>
      <c r="E64" s="65"/>
      <c r="F64" s="172" t="e">
        <f>#REF!</f>
        <v>#REF!</v>
      </c>
      <c r="G64" s="172" t="e">
        <f>#REF!</f>
        <v>#REF!</v>
      </c>
      <c r="H64" s="172" t="e">
        <f>#REF!</f>
        <v>#REF!</v>
      </c>
    </row>
    <row r="65" spans="1:8" s="9" customFormat="1" ht="33">
      <c r="A65" s="201" t="s">
        <v>447</v>
      </c>
      <c r="B65" s="67" t="s">
        <v>286</v>
      </c>
      <c r="C65" s="67"/>
      <c r="D65" s="67"/>
      <c r="E65" s="67"/>
      <c r="F65" s="195" t="e">
        <f>F66+F67</f>
        <v>#REF!</v>
      </c>
      <c r="G65" s="195" t="e">
        <f>G66+G67</f>
        <v>#REF!</v>
      </c>
      <c r="H65" s="195" t="e">
        <f>H66+H67</f>
        <v>#REF!</v>
      </c>
    </row>
    <row r="66" spans="1:8" ht="33">
      <c r="A66" s="171" t="s">
        <v>445</v>
      </c>
      <c r="B66" s="48" t="s">
        <v>286</v>
      </c>
      <c r="C66" s="48" t="s">
        <v>31</v>
      </c>
      <c r="D66" s="48"/>
      <c r="E66" s="48"/>
      <c r="F66" s="172" t="e">
        <f>#REF!</f>
        <v>#REF!</v>
      </c>
      <c r="G66" s="172" t="e">
        <f>#REF!</f>
        <v>#REF!</v>
      </c>
      <c r="H66" s="172" t="e">
        <f>#REF!</f>
        <v>#REF!</v>
      </c>
    </row>
    <row r="67" spans="1:8" ht="16.5">
      <c r="A67" s="177" t="s">
        <v>446</v>
      </c>
      <c r="B67" s="48" t="s">
        <v>286</v>
      </c>
      <c r="C67" s="48" t="s">
        <v>40</v>
      </c>
      <c r="D67" s="48"/>
      <c r="E67" s="48"/>
      <c r="F67" s="172" t="e">
        <f>#REF!</f>
        <v>#REF!</v>
      </c>
      <c r="G67" s="172" t="e">
        <f>#REF!</f>
        <v>#REF!</v>
      </c>
      <c r="H67" s="172" t="e">
        <f>#REF!</f>
        <v>#REF!</v>
      </c>
    </row>
    <row r="68" spans="1:8" s="1" customFormat="1" ht="16.5">
      <c r="A68" s="180" t="s">
        <v>29</v>
      </c>
      <c r="B68" s="175"/>
      <c r="C68" s="175"/>
      <c r="D68" s="175"/>
      <c r="E68" s="175"/>
      <c r="F68" s="181" t="e">
        <f>F14+F22+F24+F28+F35+F39+F42+F48+F51+F54+F59+F61+F63+F65</f>
        <v>#REF!</v>
      </c>
      <c r="G68" s="181" t="e">
        <f>G14+G22+G24+G28+G35+G39+G42+G48+G51+G54+G59+G61+G63+G65</f>
        <v>#REF!</v>
      </c>
      <c r="H68" s="181" t="e">
        <f>H14+H22+H24+H28+H35+H39+H42+H48+H51+H54+H59+H61+H63+H65</f>
        <v>#REF!</v>
      </c>
    </row>
    <row r="70" spans="6:8" ht="12.75">
      <c r="F70" s="17" t="e">
        <f>#REF!</f>
        <v>#REF!</v>
      </c>
      <c r="G70" s="17" t="e">
        <f>#REF!</f>
        <v>#REF!</v>
      </c>
      <c r="H70" s="17" t="e">
        <f>#REF!</f>
        <v>#REF!</v>
      </c>
    </row>
    <row r="71" spans="6:8" ht="12.75">
      <c r="F71" s="17" t="e">
        <f>F68-F70</f>
        <v>#REF!</v>
      </c>
      <c r="G71" s="17" t="e">
        <f>G68-G70</f>
        <v>#REF!</v>
      </c>
      <c r="H71" s="17" t="e">
        <f>H68-H70</f>
        <v>#REF!</v>
      </c>
    </row>
    <row r="74" spans="2:8" ht="18">
      <c r="B74"/>
      <c r="C74"/>
      <c r="D74"/>
      <c r="E74"/>
      <c r="F74" s="18"/>
      <c r="G74" s="18"/>
      <c r="H74" s="18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17" t="e">
        <f>#REF!</f>
        <v>#REF!</v>
      </c>
      <c r="G78" s="17" t="e">
        <f>#REF!</f>
        <v>#REF!</v>
      </c>
      <c r="H78" s="17" t="e">
        <f>#REF!</f>
        <v>#REF!</v>
      </c>
    </row>
    <row r="119" spans="1:8" ht="16.5">
      <c r="A119" s="155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9.125" style="133" customWidth="1"/>
    <col min="2" max="2" width="59.25390625" style="133" customWidth="1"/>
    <col min="3" max="3" width="17.625" style="133" customWidth="1"/>
    <col min="4" max="16384" width="9.125" style="133" customWidth="1"/>
  </cols>
  <sheetData>
    <row r="1" spans="1:3" ht="12.75">
      <c r="A1" s="11" t="s">
        <v>68</v>
      </c>
      <c r="B1" s="35" t="s">
        <v>384</v>
      </c>
      <c r="C1" s="35"/>
    </row>
    <row r="2" spans="1:3" ht="12.75">
      <c r="A2" s="11"/>
      <c r="B2" s="527" t="s">
        <v>378</v>
      </c>
      <c r="C2" s="527"/>
    </row>
    <row r="3" spans="1:3" ht="12.75">
      <c r="A3" s="11"/>
      <c r="B3" s="35" t="s">
        <v>376</v>
      </c>
      <c r="C3" s="35"/>
    </row>
    <row r="4" spans="1:3" ht="12.75">
      <c r="A4" s="11"/>
      <c r="B4" s="35" t="s">
        <v>377</v>
      </c>
      <c r="C4" s="35"/>
    </row>
    <row r="5" spans="1:3" ht="21" customHeight="1">
      <c r="A5" s="11"/>
      <c r="B5" s="35" t="s">
        <v>379</v>
      </c>
      <c r="C5" s="35"/>
    </row>
    <row r="6" spans="1:3" ht="18" customHeight="1">
      <c r="A6" s="11"/>
      <c r="B6" s="35" t="s">
        <v>385</v>
      </c>
      <c r="C6" s="35"/>
    </row>
    <row r="7" spans="1:3" ht="18" customHeight="1">
      <c r="A7" s="11"/>
      <c r="B7" s="35" t="s">
        <v>383</v>
      </c>
      <c r="C7" s="35"/>
    </row>
    <row r="8" spans="2:3" ht="15.75">
      <c r="B8" s="135"/>
      <c r="C8" s="135"/>
    </row>
    <row r="9" spans="2:3" ht="15.75">
      <c r="B9" s="135"/>
      <c r="C9" s="135"/>
    </row>
    <row r="10" spans="2:3" ht="15.75">
      <c r="B10" s="135"/>
      <c r="C10" s="135"/>
    </row>
    <row r="11" spans="2:3" ht="15.75">
      <c r="B11" s="135"/>
      <c r="C11" s="135"/>
    </row>
    <row r="13" spans="1:6" ht="15.75">
      <c r="A13" s="528" t="s">
        <v>372</v>
      </c>
      <c r="B13" s="528"/>
      <c r="C13" s="528"/>
      <c r="D13" s="528"/>
      <c r="E13" s="134"/>
      <c r="F13" s="134"/>
    </row>
    <row r="14" spans="1:4" ht="15.75">
      <c r="A14" s="528" t="s">
        <v>373</v>
      </c>
      <c r="B14" s="528"/>
      <c r="C14" s="528"/>
      <c r="D14" s="528"/>
    </row>
    <row r="15" spans="1:6" ht="15.75">
      <c r="A15" s="528" t="s">
        <v>336</v>
      </c>
      <c r="B15" s="528"/>
      <c r="C15" s="528"/>
      <c r="D15" s="528"/>
      <c r="E15" s="134"/>
      <c r="F15" s="134"/>
    </row>
    <row r="16" spans="2:6" ht="15.75">
      <c r="B16" s="135"/>
      <c r="C16" s="134"/>
      <c r="D16" s="134"/>
      <c r="E16" s="134"/>
      <c r="F16" s="134"/>
    </row>
    <row r="17" spans="2:6" ht="15.75">
      <c r="B17" s="135"/>
      <c r="C17" s="134"/>
      <c r="D17" s="134"/>
      <c r="E17" s="134"/>
      <c r="F17" s="134"/>
    </row>
    <row r="19" spans="1:3" s="136" customFormat="1" ht="15.75">
      <c r="A19" s="142" t="s">
        <v>291</v>
      </c>
      <c r="B19" s="142" t="s">
        <v>374</v>
      </c>
      <c r="C19" s="142" t="s">
        <v>338</v>
      </c>
    </row>
    <row r="20" spans="1:3" ht="28.5">
      <c r="A20" s="526" t="s">
        <v>79</v>
      </c>
      <c r="B20" s="141" t="s">
        <v>368</v>
      </c>
      <c r="C20" s="139">
        <f>C22-C23</f>
        <v>5340000</v>
      </c>
    </row>
    <row r="21" spans="1:3" ht="15.75">
      <c r="A21" s="526"/>
      <c r="B21" s="137" t="s">
        <v>375</v>
      </c>
      <c r="C21" s="140"/>
    </row>
    <row r="22" spans="1:3" ht="47.25">
      <c r="A22" s="526"/>
      <c r="B22" s="143" t="s">
        <v>369</v>
      </c>
      <c r="C22" s="139">
        <v>5500000</v>
      </c>
    </row>
    <row r="23" spans="1:3" ht="47.25">
      <c r="A23" s="526"/>
      <c r="B23" s="143" t="s">
        <v>380</v>
      </c>
      <c r="C23" s="139">
        <v>160000</v>
      </c>
    </row>
    <row r="24" ht="15.75">
      <c r="B24" s="138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32">
      <selection activeCell="C8" sqref="C8:I8"/>
    </sheetView>
  </sheetViews>
  <sheetFormatPr defaultColWidth="9.00390625" defaultRowHeight="12.75"/>
  <cols>
    <col min="1" max="1" width="32.125" style="0" customWidth="1"/>
    <col min="2" max="2" width="43.00390625" style="0" customWidth="1"/>
    <col min="3" max="3" width="28.125" style="14" customWidth="1"/>
    <col min="4" max="4" width="25.25390625" style="14" hidden="1" customWidth="1"/>
    <col min="5" max="5" width="7.25390625" style="14" hidden="1" customWidth="1"/>
    <col min="6" max="6" width="6.625" style="0" customWidth="1"/>
    <col min="7" max="7" width="6.25390625" style="0" customWidth="1"/>
    <col min="8" max="8" width="8.75390625" style="0" customWidth="1"/>
    <col min="9" max="9" width="10.375" style="0" customWidth="1"/>
    <col min="10" max="10" width="8.25390625" style="0" customWidth="1"/>
  </cols>
  <sheetData>
    <row r="1" spans="3:19" ht="17.25" customHeight="1">
      <c r="C1" s="537" t="s">
        <v>1156</v>
      </c>
      <c r="D1" s="536"/>
      <c r="E1" s="536"/>
      <c r="F1" s="536"/>
      <c r="G1" s="536"/>
      <c r="H1" s="536"/>
      <c r="I1" s="536"/>
      <c r="J1" s="536"/>
      <c r="L1" s="540"/>
      <c r="M1" s="530"/>
      <c r="N1" s="530"/>
      <c r="O1" s="530"/>
      <c r="P1" s="530"/>
      <c r="Q1" s="530"/>
      <c r="R1" s="530"/>
      <c r="S1" s="530"/>
    </row>
    <row r="2" spans="3:19" ht="20.25" customHeight="1">
      <c r="C2" s="516" t="s">
        <v>1154</v>
      </c>
      <c r="D2" s="517"/>
      <c r="E2" s="518"/>
      <c r="F2" s="517"/>
      <c r="G2" s="516"/>
      <c r="H2" s="517"/>
      <c r="I2" s="518"/>
      <c r="J2" s="517"/>
      <c r="L2" s="394"/>
      <c r="M2" s="483"/>
      <c r="N2" s="484"/>
      <c r="O2" s="483"/>
      <c r="P2" s="394"/>
      <c r="Q2" s="483"/>
      <c r="R2" s="484"/>
      <c r="S2" s="483"/>
    </row>
    <row r="3" spans="3:19" ht="39" customHeight="1">
      <c r="C3" s="533" t="s">
        <v>1155</v>
      </c>
      <c r="D3" s="534"/>
      <c r="E3" s="534"/>
      <c r="F3" s="534"/>
      <c r="G3" s="534"/>
      <c r="H3" s="534"/>
      <c r="I3" s="534"/>
      <c r="J3" s="534"/>
      <c r="L3" s="540"/>
      <c r="M3" s="541"/>
      <c r="N3" s="541"/>
      <c r="O3" s="541"/>
      <c r="P3" s="541"/>
      <c r="Q3" s="541"/>
      <c r="R3" s="541"/>
      <c r="S3" s="541"/>
    </row>
    <row r="4" spans="3:19" ht="16.5">
      <c r="C4" s="537" t="s">
        <v>1055</v>
      </c>
      <c r="D4" s="536"/>
      <c r="E4" s="536"/>
      <c r="F4" s="536"/>
      <c r="G4" s="536"/>
      <c r="H4" s="536"/>
      <c r="I4" s="536"/>
      <c r="J4" s="517"/>
      <c r="L4" s="540"/>
      <c r="M4" s="530"/>
      <c r="N4" s="530"/>
      <c r="O4" s="530"/>
      <c r="P4" s="530"/>
      <c r="Q4" s="530"/>
      <c r="R4" s="530"/>
      <c r="S4" s="483"/>
    </row>
    <row r="5" spans="1:19" ht="16.5">
      <c r="A5" s="11"/>
      <c r="C5" s="537" t="s">
        <v>1054</v>
      </c>
      <c r="D5" s="536"/>
      <c r="E5" s="536"/>
      <c r="F5" s="536"/>
      <c r="G5" s="536"/>
      <c r="H5" s="536"/>
      <c r="I5" s="536"/>
      <c r="J5" s="517"/>
      <c r="L5" s="540"/>
      <c r="M5" s="530"/>
      <c r="N5" s="530"/>
      <c r="O5" s="530"/>
      <c r="P5" s="530"/>
      <c r="Q5" s="530"/>
      <c r="R5" s="530"/>
      <c r="S5" s="483"/>
    </row>
    <row r="6" spans="1:19" ht="18" customHeight="1">
      <c r="A6" s="11"/>
      <c r="C6" s="535" t="s">
        <v>1161</v>
      </c>
      <c r="D6" s="536"/>
      <c r="E6" s="536"/>
      <c r="F6" s="536"/>
      <c r="G6" s="536"/>
      <c r="H6" s="536"/>
      <c r="I6" s="536"/>
      <c r="J6" s="536"/>
      <c r="L6" s="529"/>
      <c r="M6" s="530"/>
      <c r="N6" s="530"/>
      <c r="O6" s="530"/>
      <c r="P6" s="530"/>
      <c r="Q6" s="530"/>
      <c r="R6" s="530"/>
      <c r="S6" s="530"/>
    </row>
    <row r="7" spans="3:19" ht="16.5" customHeight="1">
      <c r="C7" s="535" t="s">
        <v>1174</v>
      </c>
      <c r="D7" s="536"/>
      <c r="E7" s="536"/>
      <c r="F7" s="536"/>
      <c r="G7" s="536"/>
      <c r="H7" s="536"/>
      <c r="I7" s="536"/>
      <c r="J7" s="536"/>
      <c r="L7" s="529"/>
      <c r="M7" s="530"/>
      <c r="N7" s="530"/>
      <c r="O7" s="530"/>
      <c r="P7" s="530"/>
      <c r="Q7" s="530"/>
      <c r="R7" s="530"/>
      <c r="S7" s="530"/>
    </row>
    <row r="8" spans="1:10" ht="13.5" customHeight="1">
      <c r="A8" s="11"/>
      <c r="B8" s="374"/>
      <c r="C8" s="538"/>
      <c r="D8" s="539"/>
      <c r="E8" s="539"/>
      <c r="F8" s="539"/>
      <c r="G8" s="539"/>
      <c r="H8" s="539"/>
      <c r="I8" s="539"/>
      <c r="J8" s="514"/>
    </row>
    <row r="9" spans="1:5" ht="18" customHeight="1">
      <c r="A9" s="531" t="s">
        <v>1170</v>
      </c>
      <c r="B9" s="531"/>
      <c r="C9" s="531"/>
      <c r="D9" s="532"/>
      <c r="E9" s="532"/>
    </row>
    <row r="10" spans="1:5" ht="52.5" customHeight="1">
      <c r="A10" s="531"/>
      <c r="B10" s="531"/>
      <c r="C10" s="531"/>
      <c r="D10" s="532"/>
      <c r="E10" s="532"/>
    </row>
    <row r="11" spans="2:5" ht="19.5" thickBot="1">
      <c r="B11" s="2"/>
      <c r="C11" s="15"/>
      <c r="D11" s="15"/>
      <c r="E11" s="15"/>
    </row>
    <row r="12" spans="1:5" ht="57" customHeight="1" thickBot="1">
      <c r="A12" s="476" t="s">
        <v>132</v>
      </c>
      <c r="B12" s="479" t="s">
        <v>69</v>
      </c>
      <c r="C12" s="328" t="s">
        <v>603</v>
      </c>
      <c r="D12" s="328" t="s">
        <v>657</v>
      </c>
      <c r="E12" s="478" t="s">
        <v>1005</v>
      </c>
    </row>
    <row r="13" spans="1:5" ht="75" hidden="1">
      <c r="A13" s="20" t="s">
        <v>137</v>
      </c>
      <c r="B13" s="23" t="s">
        <v>134</v>
      </c>
      <c r="C13" s="25">
        <f>C14</f>
        <v>0</v>
      </c>
      <c r="D13" s="25">
        <f>D14</f>
        <v>0</v>
      </c>
      <c r="E13" s="397">
        <f>E14</f>
        <v>0</v>
      </c>
    </row>
    <row r="14" spans="1:5" ht="112.5" hidden="1">
      <c r="A14" s="20" t="s">
        <v>136</v>
      </c>
      <c r="B14" s="23" t="s">
        <v>135</v>
      </c>
      <c r="C14" s="25">
        <v>0</v>
      </c>
      <c r="D14" s="25">
        <v>0</v>
      </c>
      <c r="E14" s="397">
        <v>0</v>
      </c>
    </row>
    <row r="15" spans="1:5" ht="75" hidden="1">
      <c r="A15" s="20" t="s">
        <v>140</v>
      </c>
      <c r="B15" s="23" t="s">
        <v>138</v>
      </c>
      <c r="C15" s="25">
        <f>C16</f>
        <v>0</v>
      </c>
      <c r="D15" s="25">
        <f>D16</f>
        <v>0</v>
      </c>
      <c r="E15" s="397">
        <f>E16</f>
        <v>0</v>
      </c>
    </row>
    <row r="16" spans="1:5" ht="112.5" hidden="1">
      <c r="A16" s="20" t="s">
        <v>141</v>
      </c>
      <c r="B16" s="23" t="s">
        <v>139</v>
      </c>
      <c r="C16" s="25">
        <v>0</v>
      </c>
      <c r="D16" s="25">
        <v>0</v>
      </c>
      <c r="E16" s="397">
        <v>0</v>
      </c>
    </row>
    <row r="17" spans="1:5" ht="75" hidden="1">
      <c r="A17" s="19" t="s">
        <v>133</v>
      </c>
      <c r="B17" s="22" t="s">
        <v>235</v>
      </c>
      <c r="C17" s="24">
        <f>C18-C20</f>
        <v>0</v>
      </c>
      <c r="D17" s="24">
        <f>D18-D20</f>
        <v>0</v>
      </c>
      <c r="E17" s="398">
        <f>E18-E20</f>
        <v>0</v>
      </c>
    </row>
    <row r="18" spans="1:5" ht="75" hidden="1">
      <c r="A18" s="20" t="s">
        <v>137</v>
      </c>
      <c r="B18" s="23" t="s">
        <v>134</v>
      </c>
      <c r="C18" s="25">
        <f>C19</f>
        <v>0</v>
      </c>
      <c r="D18" s="25">
        <f>D19</f>
        <v>0</v>
      </c>
      <c r="E18" s="397">
        <f>E19</f>
        <v>0</v>
      </c>
    </row>
    <row r="19" spans="1:5" ht="112.5" hidden="1">
      <c r="A19" s="20" t="s">
        <v>136</v>
      </c>
      <c r="B19" s="23" t="s">
        <v>135</v>
      </c>
      <c r="C19" s="25">
        <v>0</v>
      </c>
      <c r="D19" s="25">
        <v>0</v>
      </c>
      <c r="E19" s="397">
        <v>0</v>
      </c>
    </row>
    <row r="20" spans="1:5" ht="75" hidden="1">
      <c r="A20" s="20" t="s">
        <v>140</v>
      </c>
      <c r="B20" s="23" t="s">
        <v>138</v>
      </c>
      <c r="C20" s="25">
        <f>C21</f>
        <v>0</v>
      </c>
      <c r="D20" s="25">
        <f>D21</f>
        <v>0</v>
      </c>
      <c r="E20" s="397">
        <f>E21</f>
        <v>0</v>
      </c>
    </row>
    <row r="21" spans="1:5" ht="112.5" hidden="1">
      <c r="A21" s="20" t="s">
        <v>141</v>
      </c>
      <c r="B21" s="165" t="s">
        <v>139</v>
      </c>
      <c r="C21" s="25">
        <v>0</v>
      </c>
      <c r="D21" s="25">
        <v>0</v>
      </c>
      <c r="E21" s="397">
        <v>0</v>
      </c>
    </row>
    <row r="22" spans="1:5" ht="1.5" customHeight="1" hidden="1">
      <c r="A22" s="130" t="s">
        <v>367</v>
      </c>
      <c r="B22" s="167" t="s">
        <v>368</v>
      </c>
      <c r="C22" s="162">
        <f>C23-C25</f>
        <v>0</v>
      </c>
      <c r="D22" s="162">
        <f>D23-D25</f>
        <v>0</v>
      </c>
      <c r="E22" s="399">
        <f>E23-E25</f>
        <v>0</v>
      </c>
    </row>
    <row r="23" spans="1:5" ht="40.5" customHeight="1" hidden="1">
      <c r="A23" s="30" t="s">
        <v>370</v>
      </c>
      <c r="B23" s="129" t="s">
        <v>382</v>
      </c>
      <c r="C23" s="163">
        <f>C24</f>
        <v>0</v>
      </c>
      <c r="D23" s="163">
        <f>D24</f>
        <v>15000000</v>
      </c>
      <c r="E23" s="396">
        <f>E24</f>
        <v>15000000</v>
      </c>
    </row>
    <row r="24" spans="1:5" ht="55.5" customHeight="1" hidden="1">
      <c r="A24" s="30" t="s">
        <v>386</v>
      </c>
      <c r="B24" s="129" t="s">
        <v>659</v>
      </c>
      <c r="C24" s="163"/>
      <c r="D24" s="163">
        <v>15000000</v>
      </c>
      <c r="E24" s="396">
        <v>15000000</v>
      </c>
    </row>
    <row r="25" spans="1:5" ht="39.75" customHeight="1" hidden="1">
      <c r="A25" s="30" t="s">
        <v>371</v>
      </c>
      <c r="B25" s="129" t="s">
        <v>456</v>
      </c>
      <c r="C25" s="164">
        <f>C26</f>
        <v>0</v>
      </c>
      <c r="D25" s="164">
        <f>D26</f>
        <v>15000000</v>
      </c>
      <c r="E25" s="400">
        <f>E26</f>
        <v>15000000</v>
      </c>
    </row>
    <row r="26" spans="1:5" ht="1.5" customHeight="1" hidden="1">
      <c r="A26" s="30" t="s">
        <v>387</v>
      </c>
      <c r="B26" s="132" t="s">
        <v>457</v>
      </c>
      <c r="C26" s="163"/>
      <c r="D26" s="163">
        <v>15000000</v>
      </c>
      <c r="E26" s="396">
        <v>15000000</v>
      </c>
    </row>
    <row r="27" spans="1:5" ht="59.25" customHeight="1" hidden="1">
      <c r="A27" s="19" t="s">
        <v>133</v>
      </c>
      <c r="B27" s="168" t="s">
        <v>452</v>
      </c>
      <c r="C27" s="160">
        <f>C28-C30</f>
        <v>0</v>
      </c>
      <c r="D27" s="160">
        <f>D28-D30</f>
        <v>0</v>
      </c>
      <c r="E27" s="401">
        <f>E28-E30</f>
        <v>0</v>
      </c>
    </row>
    <row r="28" spans="1:5" ht="63" customHeight="1" hidden="1">
      <c r="A28" s="20" t="s">
        <v>448</v>
      </c>
      <c r="B28" s="132" t="s">
        <v>134</v>
      </c>
      <c r="C28" s="161">
        <f>C29</f>
        <v>0</v>
      </c>
      <c r="D28" s="161">
        <f>D29</f>
        <v>50000000</v>
      </c>
      <c r="E28" s="402">
        <f>E29</f>
        <v>50000000</v>
      </c>
    </row>
    <row r="29" spans="1:5" ht="62.25" customHeight="1" hidden="1">
      <c r="A29" s="20" t="s">
        <v>449</v>
      </c>
      <c r="B29" s="132" t="s">
        <v>453</v>
      </c>
      <c r="C29" s="161"/>
      <c r="D29" s="161">
        <v>50000000</v>
      </c>
      <c r="E29" s="402">
        <v>50000000</v>
      </c>
    </row>
    <row r="30" spans="1:5" ht="60.75" customHeight="1" hidden="1">
      <c r="A30" s="20" t="s">
        <v>450</v>
      </c>
      <c r="B30" s="132" t="s">
        <v>454</v>
      </c>
      <c r="C30" s="161">
        <f>C31</f>
        <v>0</v>
      </c>
      <c r="D30" s="161">
        <f>D31</f>
        <v>50000000</v>
      </c>
      <c r="E30" s="402">
        <f>E31</f>
        <v>50000000</v>
      </c>
    </row>
    <row r="31" spans="1:5" ht="0.75" customHeight="1" hidden="1">
      <c r="A31" s="20" t="s">
        <v>451</v>
      </c>
      <c r="B31" s="132" t="s">
        <v>455</v>
      </c>
      <c r="C31" s="161"/>
      <c r="D31" s="161">
        <v>50000000</v>
      </c>
      <c r="E31" s="402">
        <v>50000000</v>
      </c>
    </row>
    <row r="32" spans="1:5" ht="41.25" customHeight="1">
      <c r="A32" s="407" t="s">
        <v>1047</v>
      </c>
      <c r="B32" s="131" t="s">
        <v>669</v>
      </c>
      <c r="C32" s="162">
        <f>C36-C33</f>
        <v>229509.24000000022</v>
      </c>
      <c r="D32" s="162" t="e">
        <f>D36-D33</f>
        <v>#REF!</v>
      </c>
      <c r="E32" s="399" t="e">
        <f>E36-E33</f>
        <v>#REF!</v>
      </c>
    </row>
    <row r="33" spans="1:5" ht="36" customHeight="1">
      <c r="A33" s="30" t="s">
        <v>1048</v>
      </c>
      <c r="B33" s="132" t="s">
        <v>458</v>
      </c>
      <c r="C33" s="161">
        <f aca="true" t="shared" si="0" ref="C33:E34">C34</f>
        <v>12754700</v>
      </c>
      <c r="D33" s="161" t="e">
        <f t="shared" si="0"/>
        <v>#REF!</v>
      </c>
      <c r="E33" s="402" t="e">
        <f t="shared" si="0"/>
        <v>#REF!</v>
      </c>
    </row>
    <row r="34" spans="1:5" ht="36" customHeight="1">
      <c r="A34" s="30" t="s">
        <v>1049</v>
      </c>
      <c r="B34" s="132" t="s">
        <v>459</v>
      </c>
      <c r="C34" s="161">
        <f t="shared" si="0"/>
        <v>12754700</v>
      </c>
      <c r="D34" s="161" t="e">
        <f t="shared" si="0"/>
        <v>#REF!</v>
      </c>
      <c r="E34" s="402" t="e">
        <f t="shared" si="0"/>
        <v>#REF!</v>
      </c>
    </row>
    <row r="35" spans="1:5" ht="54" customHeight="1">
      <c r="A35" s="30" t="s">
        <v>1050</v>
      </c>
      <c r="B35" s="132" t="s">
        <v>1045</v>
      </c>
      <c r="C35" s="373">
        <f>'пр.2'!C216</f>
        <v>12754700</v>
      </c>
      <c r="D35" s="161" t="e">
        <f>#REF!</f>
        <v>#REF!</v>
      </c>
      <c r="E35" s="402" t="e">
        <f>#REF!</f>
        <v>#REF!</v>
      </c>
    </row>
    <row r="36" spans="1:5" ht="39" customHeight="1">
      <c r="A36" s="30" t="s">
        <v>1051</v>
      </c>
      <c r="B36" s="132" t="s">
        <v>460</v>
      </c>
      <c r="C36" s="161">
        <f aca="true" t="shared" si="1" ref="C36:E37">C37</f>
        <v>12984209.24</v>
      </c>
      <c r="D36" s="161" t="e">
        <f t="shared" si="1"/>
        <v>#REF!</v>
      </c>
      <c r="E36" s="402" t="e">
        <f t="shared" si="1"/>
        <v>#REF!</v>
      </c>
    </row>
    <row r="37" spans="1:5" ht="36.75" customHeight="1">
      <c r="A37" s="30" t="s">
        <v>1052</v>
      </c>
      <c r="B37" s="132" t="s">
        <v>461</v>
      </c>
      <c r="C37" s="161">
        <f t="shared" si="1"/>
        <v>12984209.24</v>
      </c>
      <c r="D37" s="161" t="e">
        <f t="shared" si="1"/>
        <v>#REF!</v>
      </c>
      <c r="E37" s="402" t="e">
        <f t="shared" si="1"/>
        <v>#REF!</v>
      </c>
    </row>
    <row r="38" spans="1:5" ht="53.25" customHeight="1" thickBot="1">
      <c r="A38" s="30" t="s">
        <v>1053</v>
      </c>
      <c r="B38" s="215" t="s">
        <v>1046</v>
      </c>
      <c r="C38" s="161">
        <f>'пр.3'!G807</f>
        <v>12984209.24</v>
      </c>
      <c r="D38" s="161" t="e">
        <f>#REF!+#REF!</f>
        <v>#REF!</v>
      </c>
      <c r="E38" s="402" t="e">
        <f>#REF!+#REF!</f>
        <v>#REF!</v>
      </c>
    </row>
    <row r="39" spans="1:5" ht="57" hidden="1" thickBot="1">
      <c r="A39" s="29" t="s">
        <v>299</v>
      </c>
      <c r="B39" s="166" t="s">
        <v>143</v>
      </c>
      <c r="C39" s="26">
        <v>0</v>
      </c>
      <c r="D39" s="26">
        <v>0</v>
      </c>
      <c r="E39" s="403">
        <v>0</v>
      </c>
    </row>
    <row r="40" spans="1:5" ht="57" hidden="1" thickBot="1">
      <c r="A40" s="124" t="s">
        <v>300</v>
      </c>
      <c r="B40" s="31" t="s">
        <v>144</v>
      </c>
      <c r="C40" s="25">
        <v>0</v>
      </c>
      <c r="D40" s="25">
        <v>0</v>
      </c>
      <c r="E40" s="397">
        <v>0</v>
      </c>
    </row>
    <row r="41" spans="1:5" ht="57" hidden="1" thickBot="1">
      <c r="A41" s="125" t="s">
        <v>98</v>
      </c>
      <c r="B41" s="32" t="s">
        <v>95</v>
      </c>
      <c r="C41" s="27">
        <f>C42</f>
        <v>0</v>
      </c>
      <c r="D41" s="27">
        <f>D42</f>
        <v>0</v>
      </c>
      <c r="E41" s="404">
        <f>E42</f>
        <v>0</v>
      </c>
    </row>
    <row r="42" spans="1:5" ht="113.25" hidden="1" thickBot="1">
      <c r="A42" s="126" t="s">
        <v>99</v>
      </c>
      <c r="B42" s="33" t="s">
        <v>96</v>
      </c>
      <c r="C42" s="27"/>
      <c r="D42" s="27"/>
      <c r="E42" s="404"/>
    </row>
    <row r="43" spans="1:5" ht="48" customHeight="1" hidden="1">
      <c r="A43" s="124" t="s">
        <v>142</v>
      </c>
      <c r="B43" s="31" t="s">
        <v>145</v>
      </c>
      <c r="C43" s="26">
        <f>C44</f>
        <v>0</v>
      </c>
      <c r="D43" s="26">
        <f>D44</f>
        <v>0</v>
      </c>
      <c r="E43" s="403">
        <f>E44</f>
        <v>0</v>
      </c>
    </row>
    <row r="44" spans="1:5" ht="132" hidden="1" thickBot="1">
      <c r="A44" s="127" t="s">
        <v>100</v>
      </c>
      <c r="B44" s="34" t="s">
        <v>97</v>
      </c>
      <c r="C44" s="28"/>
      <c r="D44" s="28"/>
      <c r="E44" s="405"/>
    </row>
    <row r="45" spans="1:5" ht="22.5" customHeight="1" thickBot="1">
      <c r="A45" s="150"/>
      <c r="B45" s="151" t="s">
        <v>234</v>
      </c>
      <c r="C45" s="152">
        <f>C22+C17+C32+C39</f>
        <v>229509.24000000022</v>
      </c>
      <c r="D45" s="152" t="e">
        <f>D22+D17+D32+D39</f>
        <v>#REF!</v>
      </c>
      <c r="E45" s="406" t="e">
        <f>E22+E17+E32+E39</f>
        <v>#REF!</v>
      </c>
    </row>
  </sheetData>
  <sheetProtection/>
  <mergeCells count="14">
    <mergeCell ref="C1:J1"/>
    <mergeCell ref="L1:S1"/>
    <mergeCell ref="L3:S3"/>
    <mergeCell ref="L4:R4"/>
    <mergeCell ref="L5:R5"/>
    <mergeCell ref="C5:I5"/>
    <mergeCell ref="L6:S6"/>
    <mergeCell ref="A9:E10"/>
    <mergeCell ref="C3:J3"/>
    <mergeCell ref="C6:J6"/>
    <mergeCell ref="C7:J7"/>
    <mergeCell ref="C4:I4"/>
    <mergeCell ref="L7:S7"/>
    <mergeCell ref="C8:I8"/>
  </mergeCell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7"/>
  <sheetViews>
    <sheetView zoomScalePageLayoutView="0" workbookViewId="0" topLeftCell="A52">
      <selection activeCell="A6" sqref="A6"/>
    </sheetView>
  </sheetViews>
  <sheetFormatPr defaultColWidth="9.00390625" defaultRowHeight="12.75"/>
  <cols>
    <col min="1" max="1" width="52.375" style="408" customWidth="1"/>
    <col min="2" max="2" width="63.00390625" style="408" customWidth="1"/>
    <col min="3" max="3" width="23.00390625" style="409" customWidth="1"/>
    <col min="4" max="5" width="22.375" style="409" hidden="1" customWidth="1"/>
    <col min="6" max="6" width="8.875" style="4" hidden="1" customWidth="1"/>
    <col min="7" max="7" width="9.125" style="4" hidden="1" customWidth="1"/>
    <col min="8" max="8" width="1.25" style="4" hidden="1" customWidth="1"/>
    <col min="9" max="9" width="9.125" style="4" hidden="1" customWidth="1"/>
    <col min="10" max="10" width="0.12890625" style="4" customWidth="1"/>
    <col min="11" max="16384" width="9.125" style="4" customWidth="1"/>
  </cols>
  <sheetData>
    <row r="1" spans="2:19" ht="18.75" customHeight="1">
      <c r="B1" s="545" t="s">
        <v>1162</v>
      </c>
      <c r="C1" s="536"/>
      <c r="D1" s="536"/>
      <c r="E1" s="536"/>
      <c r="F1" s="536"/>
      <c r="G1" s="536"/>
      <c r="H1" s="536"/>
      <c r="L1" s="540"/>
      <c r="M1" s="530"/>
      <c r="N1" s="530"/>
      <c r="O1" s="530"/>
      <c r="P1" s="530"/>
      <c r="Q1" s="530"/>
      <c r="R1" s="530"/>
      <c r="S1" s="530"/>
    </row>
    <row r="2" spans="2:19" ht="18.75">
      <c r="B2" s="545" t="s">
        <v>1154</v>
      </c>
      <c r="C2" s="536"/>
      <c r="D2" s="536"/>
      <c r="E2" s="536"/>
      <c r="F2" s="536"/>
      <c r="G2" s="536"/>
      <c r="H2" s="536"/>
      <c r="L2" s="394"/>
      <c r="M2" s="483"/>
      <c r="N2" s="484"/>
      <c r="O2" s="483"/>
      <c r="P2" s="394"/>
      <c r="Q2" s="483"/>
      <c r="R2" s="484"/>
      <c r="S2" s="483"/>
    </row>
    <row r="3" spans="2:19" ht="31.5" customHeight="1">
      <c r="B3" s="545" t="s">
        <v>1155</v>
      </c>
      <c r="C3" s="536"/>
      <c r="D3" s="536"/>
      <c r="E3" s="536"/>
      <c r="F3" s="536"/>
      <c r="G3" s="536"/>
      <c r="H3" s="536"/>
      <c r="L3" s="540"/>
      <c r="M3" s="541"/>
      <c r="N3" s="541"/>
      <c r="O3" s="541"/>
      <c r="P3" s="541"/>
      <c r="Q3" s="541"/>
      <c r="R3" s="541"/>
      <c r="S3" s="541"/>
    </row>
    <row r="4" spans="2:19" ht="17.25" customHeight="1">
      <c r="B4" s="545" t="s">
        <v>1055</v>
      </c>
      <c r="C4" s="536"/>
      <c r="D4" s="536"/>
      <c r="E4" s="536"/>
      <c r="F4" s="536"/>
      <c r="G4" s="536"/>
      <c r="H4" s="536"/>
      <c r="L4" s="540"/>
      <c r="M4" s="530"/>
      <c r="N4" s="530"/>
      <c r="O4" s="530"/>
      <c r="P4" s="530"/>
      <c r="Q4" s="530"/>
      <c r="R4" s="530"/>
      <c r="S4" s="483"/>
    </row>
    <row r="5" spans="2:19" ht="18.75">
      <c r="B5" s="545" t="s">
        <v>1054</v>
      </c>
      <c r="C5" s="536"/>
      <c r="D5" s="536"/>
      <c r="E5" s="536"/>
      <c r="F5" s="536"/>
      <c r="G5" s="536"/>
      <c r="H5" s="536"/>
      <c r="L5" s="540"/>
      <c r="M5" s="530"/>
      <c r="N5" s="530"/>
      <c r="O5" s="530"/>
      <c r="P5" s="530"/>
      <c r="Q5" s="530"/>
      <c r="R5" s="530"/>
      <c r="S5" s="483"/>
    </row>
    <row r="6" spans="2:19" ht="18.75">
      <c r="B6" s="545" t="s">
        <v>1163</v>
      </c>
      <c r="C6" s="536"/>
      <c r="D6" s="536"/>
      <c r="E6" s="536"/>
      <c r="F6" s="536"/>
      <c r="G6" s="536"/>
      <c r="H6" s="536"/>
      <c r="L6" s="529"/>
      <c r="M6" s="530"/>
      <c r="N6" s="530"/>
      <c r="O6" s="530"/>
      <c r="P6" s="530"/>
      <c r="Q6" s="530"/>
      <c r="R6" s="530"/>
      <c r="S6" s="530"/>
    </row>
    <row r="7" spans="2:19" ht="18.75">
      <c r="B7" s="545" t="s">
        <v>1174</v>
      </c>
      <c r="C7" s="536"/>
      <c r="D7" s="536"/>
      <c r="E7" s="536"/>
      <c r="F7" s="536"/>
      <c r="G7" s="536"/>
      <c r="H7" s="536"/>
      <c r="L7" s="529"/>
      <c r="M7" s="530"/>
      <c r="N7" s="530"/>
      <c r="O7" s="530"/>
      <c r="P7" s="530"/>
      <c r="Q7" s="530"/>
      <c r="R7" s="530"/>
      <c r="S7" s="530"/>
    </row>
    <row r="8" spans="1:8" ht="18.75">
      <c r="A8" s="4"/>
      <c r="B8" s="538"/>
      <c r="C8" s="538"/>
      <c r="D8" s="538"/>
      <c r="E8" s="538"/>
      <c r="F8" s="544"/>
      <c r="G8" s="544"/>
      <c r="H8" s="539"/>
    </row>
    <row r="9" spans="1:5" ht="21.75" customHeight="1">
      <c r="A9" s="531" t="s">
        <v>56</v>
      </c>
      <c r="B9" s="531"/>
      <c r="C9" s="531"/>
      <c r="D9" s="531"/>
      <c r="E9" s="531"/>
    </row>
    <row r="10" spans="1:5" ht="36.75" customHeight="1">
      <c r="A10" s="543" t="s">
        <v>1145</v>
      </c>
      <c r="B10" s="543"/>
      <c r="C10" s="543"/>
      <c r="D10" s="543"/>
      <c r="E10" s="543"/>
    </row>
    <row r="11" spans="1:5" ht="18.75">
      <c r="A11" s="542" t="s">
        <v>1146</v>
      </c>
      <c r="B11" s="542"/>
      <c r="C11" s="542"/>
      <c r="D11" s="542"/>
      <c r="E11" s="542"/>
    </row>
    <row r="12" spans="1:2" ht="19.5" thickBot="1">
      <c r="A12" s="10"/>
      <c r="B12" s="10"/>
    </row>
    <row r="13" spans="1:5" ht="48" customHeight="1" thickBot="1">
      <c r="A13" s="476" t="s">
        <v>223</v>
      </c>
      <c r="B13" s="477" t="s">
        <v>224</v>
      </c>
      <c r="C13" s="328" t="s">
        <v>605</v>
      </c>
      <c r="D13" s="328" t="s">
        <v>658</v>
      </c>
      <c r="E13" s="478" t="s">
        <v>714</v>
      </c>
    </row>
    <row r="14" spans="1:5" ht="28.5" customHeight="1">
      <c r="A14" s="415" t="s">
        <v>225</v>
      </c>
      <c r="B14" s="429" t="s">
        <v>313</v>
      </c>
      <c r="C14" s="115">
        <f>C15+C29+C45+C53+C70+C76+C83+C93+C59+C114+C23</f>
        <v>7193600</v>
      </c>
      <c r="D14" s="115">
        <f>D15+D29+D53+D63+D70+D76+D83+D93+D59+D114+D23</f>
        <v>287802800</v>
      </c>
      <c r="E14" s="430">
        <f>E15+E29+E53+E63+E70+E76+E83+E93+E59+E114+E23</f>
        <v>298778600</v>
      </c>
    </row>
    <row r="15" spans="1:9" ht="18.75">
      <c r="A15" s="416" t="s">
        <v>177</v>
      </c>
      <c r="B15" s="431" t="s">
        <v>57</v>
      </c>
      <c r="C15" s="144">
        <f>C16+C19</f>
        <v>1927500</v>
      </c>
      <c r="D15" s="144">
        <f>D16+D19</f>
        <v>225964900</v>
      </c>
      <c r="E15" s="432">
        <f>E16+E19</f>
        <v>241332200</v>
      </c>
      <c r="I15" s="2"/>
    </row>
    <row r="16" spans="1:9" ht="102.75" customHeight="1" hidden="1">
      <c r="A16" s="416" t="s">
        <v>159</v>
      </c>
      <c r="B16" s="431" t="s">
        <v>289</v>
      </c>
      <c r="C16" s="144">
        <f aca="true" t="shared" si="0" ref="C16:E17">C17</f>
        <v>0</v>
      </c>
      <c r="D16" s="144">
        <f t="shared" si="0"/>
        <v>0</v>
      </c>
      <c r="E16" s="432">
        <f t="shared" si="0"/>
        <v>0</v>
      </c>
      <c r="I16" s="2" t="s">
        <v>715</v>
      </c>
    </row>
    <row r="17" spans="1:5" ht="102.75" customHeight="1" hidden="1">
      <c r="A17" s="417" t="s">
        <v>160</v>
      </c>
      <c r="B17" s="433" t="s">
        <v>63</v>
      </c>
      <c r="C17" s="189">
        <f t="shared" si="0"/>
        <v>0</v>
      </c>
      <c r="D17" s="189">
        <f t="shared" si="0"/>
        <v>0</v>
      </c>
      <c r="E17" s="434">
        <f t="shared" si="0"/>
        <v>0</v>
      </c>
    </row>
    <row r="18" spans="1:5" ht="102.75" customHeight="1" hidden="1">
      <c r="A18" s="417" t="s">
        <v>178</v>
      </c>
      <c r="B18" s="433" t="s">
        <v>161</v>
      </c>
      <c r="C18" s="435">
        <v>0</v>
      </c>
      <c r="D18" s="435">
        <v>0</v>
      </c>
      <c r="E18" s="436">
        <v>0</v>
      </c>
    </row>
    <row r="19" spans="1:5" ht="18.75">
      <c r="A19" s="416" t="s">
        <v>179</v>
      </c>
      <c r="B19" s="431" t="s">
        <v>290</v>
      </c>
      <c r="C19" s="118">
        <f>C20+C21+C22</f>
        <v>1927500</v>
      </c>
      <c r="D19" s="118">
        <f>D20+D21+D22</f>
        <v>225964900</v>
      </c>
      <c r="E19" s="437">
        <f>E20+E21+E22</f>
        <v>241332200</v>
      </c>
    </row>
    <row r="20" spans="1:5" ht="93" customHeight="1">
      <c r="A20" s="417" t="s">
        <v>162</v>
      </c>
      <c r="B20" s="438" t="s">
        <v>403</v>
      </c>
      <c r="C20" s="435">
        <v>1885000</v>
      </c>
      <c r="D20" s="435">
        <v>222798000</v>
      </c>
      <c r="E20" s="436">
        <v>237950000</v>
      </c>
    </row>
    <row r="21" spans="1:5" ht="132.75" customHeight="1">
      <c r="A21" s="417" t="s">
        <v>167</v>
      </c>
      <c r="B21" s="433" t="s">
        <v>1142</v>
      </c>
      <c r="C21" s="189">
        <v>2100</v>
      </c>
      <c r="D21" s="189">
        <v>2262100</v>
      </c>
      <c r="E21" s="434">
        <v>2415900</v>
      </c>
    </row>
    <row r="22" spans="1:5" ht="57" customHeight="1">
      <c r="A22" s="417" t="s">
        <v>424</v>
      </c>
      <c r="B22" s="433" t="s">
        <v>425</v>
      </c>
      <c r="C22" s="189">
        <v>40400</v>
      </c>
      <c r="D22" s="189">
        <v>904800</v>
      </c>
      <c r="E22" s="434">
        <v>966300</v>
      </c>
    </row>
    <row r="23" spans="1:5" ht="49.5">
      <c r="A23" s="416" t="s">
        <v>501</v>
      </c>
      <c r="B23" s="431" t="s">
        <v>500</v>
      </c>
      <c r="C23" s="144">
        <f>C24</f>
        <v>2304000</v>
      </c>
      <c r="D23" s="144">
        <f>D24</f>
        <v>12068100</v>
      </c>
      <c r="E23" s="432">
        <f>E24</f>
        <v>12068100</v>
      </c>
    </row>
    <row r="24" spans="1:5" ht="33">
      <c r="A24" s="417" t="s">
        <v>502</v>
      </c>
      <c r="B24" s="433" t="s">
        <v>503</v>
      </c>
      <c r="C24" s="189">
        <f>C25+C26+C27+C28</f>
        <v>2304000</v>
      </c>
      <c r="D24" s="189">
        <f>D25+D26+D27+D28</f>
        <v>12068100</v>
      </c>
      <c r="E24" s="434">
        <f>E25+E26+E27+E28</f>
        <v>12068100</v>
      </c>
    </row>
    <row r="25" spans="1:5" ht="79.5" customHeight="1">
      <c r="A25" s="417" t="s">
        <v>496</v>
      </c>
      <c r="B25" s="433" t="s">
        <v>504</v>
      </c>
      <c r="C25" s="189">
        <v>737280</v>
      </c>
      <c r="D25" s="189">
        <v>3861800</v>
      </c>
      <c r="E25" s="434">
        <v>3861800</v>
      </c>
    </row>
    <row r="26" spans="1:5" ht="99" customHeight="1">
      <c r="A26" s="417" t="s">
        <v>497</v>
      </c>
      <c r="B26" s="433" t="s">
        <v>505</v>
      </c>
      <c r="C26" s="189">
        <v>23040</v>
      </c>
      <c r="D26" s="189">
        <v>120700</v>
      </c>
      <c r="E26" s="434">
        <v>120700</v>
      </c>
    </row>
    <row r="27" spans="1:5" ht="83.25" customHeight="1">
      <c r="A27" s="417" t="s">
        <v>498</v>
      </c>
      <c r="B27" s="433" t="s">
        <v>506</v>
      </c>
      <c r="C27" s="189">
        <v>1497600</v>
      </c>
      <c r="D27" s="189">
        <v>7844300</v>
      </c>
      <c r="E27" s="434">
        <v>7844300</v>
      </c>
    </row>
    <row r="28" spans="1:5" ht="78.75" customHeight="1">
      <c r="A28" s="417" t="s">
        <v>499</v>
      </c>
      <c r="B28" s="433" t="s">
        <v>507</v>
      </c>
      <c r="C28" s="189">
        <v>46080</v>
      </c>
      <c r="D28" s="189">
        <v>241300</v>
      </c>
      <c r="E28" s="434">
        <v>241300</v>
      </c>
    </row>
    <row r="29" spans="1:5" ht="19.5" customHeight="1">
      <c r="A29" s="416" t="s">
        <v>180</v>
      </c>
      <c r="B29" s="431" t="s">
        <v>58</v>
      </c>
      <c r="C29" s="144">
        <f>C43</f>
        <v>9500</v>
      </c>
      <c r="D29" s="144">
        <f>D30+D43+D40+D48</f>
        <v>6618300</v>
      </c>
      <c r="E29" s="432">
        <f>E30+E43+E40+E48</f>
        <v>1960400</v>
      </c>
    </row>
    <row r="30" spans="1:5" ht="102.75" customHeight="1" hidden="1">
      <c r="A30" s="417" t="s">
        <v>181</v>
      </c>
      <c r="B30" s="439" t="s">
        <v>388</v>
      </c>
      <c r="C30" s="189">
        <f>C31+C34+C37</f>
        <v>0</v>
      </c>
      <c r="D30" s="189">
        <f>D31+D34+D37</f>
        <v>0</v>
      </c>
      <c r="E30" s="434">
        <f>E31+E34+E37</f>
        <v>0</v>
      </c>
    </row>
    <row r="31" spans="1:5" ht="102.75" customHeight="1" hidden="1">
      <c r="A31" s="417" t="s">
        <v>346</v>
      </c>
      <c r="B31" s="440" t="s">
        <v>182</v>
      </c>
      <c r="C31" s="189">
        <f>C32+C33</f>
        <v>0</v>
      </c>
      <c r="D31" s="189">
        <f>D32+D33</f>
        <v>0</v>
      </c>
      <c r="E31" s="434">
        <f>E32+E33</f>
        <v>0</v>
      </c>
    </row>
    <row r="32" spans="1:5" ht="102.75" customHeight="1" hidden="1">
      <c r="A32" s="417" t="s">
        <v>347</v>
      </c>
      <c r="B32" s="440" t="s">
        <v>348</v>
      </c>
      <c r="C32" s="189"/>
      <c r="D32" s="189"/>
      <c r="E32" s="434"/>
    </row>
    <row r="33" spans="1:5" ht="102.75" customHeight="1" hidden="1">
      <c r="A33" s="417" t="s">
        <v>349</v>
      </c>
      <c r="B33" s="440" t="s">
        <v>350</v>
      </c>
      <c r="C33" s="189"/>
      <c r="D33" s="189"/>
      <c r="E33" s="434"/>
    </row>
    <row r="34" spans="1:5" ht="102.75" customHeight="1" hidden="1">
      <c r="A34" s="417" t="s">
        <v>351</v>
      </c>
      <c r="B34" s="440" t="s">
        <v>194</v>
      </c>
      <c r="C34" s="189">
        <f>C35+C36</f>
        <v>0</v>
      </c>
      <c r="D34" s="189">
        <f>D35+D36</f>
        <v>0</v>
      </c>
      <c r="E34" s="434">
        <f>E35+E36</f>
        <v>0</v>
      </c>
    </row>
    <row r="35" spans="1:5" ht="102.75" customHeight="1" hidden="1">
      <c r="A35" s="417" t="s">
        <v>352</v>
      </c>
      <c r="B35" s="440" t="s">
        <v>194</v>
      </c>
      <c r="C35" s="189"/>
      <c r="D35" s="189"/>
      <c r="E35" s="434"/>
    </row>
    <row r="36" spans="1:5" ht="102.75" customHeight="1" hidden="1">
      <c r="A36" s="417" t="s">
        <v>353</v>
      </c>
      <c r="B36" s="440" t="s">
        <v>354</v>
      </c>
      <c r="C36" s="189"/>
      <c r="D36" s="189"/>
      <c r="E36" s="434"/>
    </row>
    <row r="37" spans="1:5" ht="102.75" customHeight="1" hidden="1">
      <c r="A37" s="417" t="s">
        <v>355</v>
      </c>
      <c r="B37" s="441" t="s">
        <v>356</v>
      </c>
      <c r="C37" s="189">
        <f>C38+C39</f>
        <v>0</v>
      </c>
      <c r="D37" s="189">
        <f>D38+D39</f>
        <v>0</v>
      </c>
      <c r="E37" s="434">
        <f>E38+E39</f>
        <v>0</v>
      </c>
    </row>
    <row r="38" spans="1:5" ht="102.75" customHeight="1" hidden="1">
      <c r="A38" s="417" t="s">
        <v>357</v>
      </c>
      <c r="B38" s="441" t="s">
        <v>356</v>
      </c>
      <c r="C38" s="189"/>
      <c r="D38" s="189"/>
      <c r="E38" s="434"/>
    </row>
    <row r="39" spans="1:5" ht="102.75" customHeight="1" hidden="1">
      <c r="A39" s="417" t="s">
        <v>358</v>
      </c>
      <c r="B39" s="441" t="s">
        <v>359</v>
      </c>
      <c r="C39" s="189"/>
      <c r="D39" s="189"/>
      <c r="E39" s="434"/>
    </row>
    <row r="40" spans="1:5" ht="102.75" customHeight="1" hidden="1">
      <c r="A40" s="417" t="s">
        <v>361</v>
      </c>
      <c r="B40" s="440" t="s">
        <v>59</v>
      </c>
      <c r="C40" s="189">
        <f>C41+C42</f>
        <v>0</v>
      </c>
      <c r="D40" s="189">
        <f>D41+D42</f>
        <v>5674000</v>
      </c>
      <c r="E40" s="434">
        <f>E41+E42</f>
        <v>0</v>
      </c>
    </row>
    <row r="41" spans="1:5" ht="102.75" customHeight="1" hidden="1">
      <c r="A41" s="417" t="s">
        <v>362</v>
      </c>
      <c r="B41" s="440" t="s">
        <v>59</v>
      </c>
      <c r="C41" s="189"/>
      <c r="D41" s="189">
        <v>5674000</v>
      </c>
      <c r="E41" s="434">
        <v>0</v>
      </c>
    </row>
    <row r="42" spans="1:5" ht="102.75" customHeight="1" hidden="1">
      <c r="A42" s="417" t="s">
        <v>363</v>
      </c>
      <c r="B42" s="440" t="s">
        <v>364</v>
      </c>
      <c r="C42" s="189">
        <v>0</v>
      </c>
      <c r="D42" s="189">
        <v>0</v>
      </c>
      <c r="E42" s="434">
        <v>0</v>
      </c>
    </row>
    <row r="43" spans="1:5" ht="27" customHeight="1">
      <c r="A43" s="417" t="s">
        <v>195</v>
      </c>
      <c r="B43" s="433" t="s">
        <v>60</v>
      </c>
      <c r="C43" s="189">
        <f>C44</f>
        <v>9500</v>
      </c>
      <c r="D43" s="189">
        <f>D44+D47</f>
        <v>609300</v>
      </c>
      <c r="E43" s="434">
        <f>E44+E47</f>
        <v>615400</v>
      </c>
    </row>
    <row r="44" spans="1:5" ht="25.5" customHeight="1">
      <c r="A44" s="420" t="s">
        <v>360</v>
      </c>
      <c r="B44" s="441" t="s">
        <v>60</v>
      </c>
      <c r="C44" s="189">
        <v>9500</v>
      </c>
      <c r="D44" s="189">
        <v>609300</v>
      </c>
      <c r="E44" s="434">
        <v>615400</v>
      </c>
    </row>
    <row r="45" spans="1:5" ht="24" customHeight="1">
      <c r="A45" s="419" t="s">
        <v>1024</v>
      </c>
      <c r="B45" s="443" t="s">
        <v>1025</v>
      </c>
      <c r="C45" s="144">
        <f>C46+C48</f>
        <v>2940100</v>
      </c>
      <c r="D45" s="189"/>
      <c r="E45" s="434"/>
    </row>
    <row r="46" spans="1:5" ht="26.25" customHeight="1">
      <c r="A46" s="419" t="s">
        <v>1026</v>
      </c>
      <c r="B46" s="443" t="s">
        <v>1027</v>
      </c>
      <c r="C46" s="144">
        <f>C47</f>
        <v>700000</v>
      </c>
      <c r="D46" s="189"/>
      <c r="E46" s="434"/>
    </row>
    <row r="47" spans="1:5" ht="48" customHeight="1">
      <c r="A47" s="420" t="s">
        <v>1028</v>
      </c>
      <c r="B47" s="441" t="s">
        <v>1039</v>
      </c>
      <c r="C47" s="189">
        <v>700000</v>
      </c>
      <c r="D47" s="189">
        <v>0</v>
      </c>
      <c r="E47" s="434">
        <v>0</v>
      </c>
    </row>
    <row r="48" spans="1:5" ht="22.5" customHeight="1">
      <c r="A48" s="419" t="s">
        <v>1029</v>
      </c>
      <c r="B48" s="443" t="s">
        <v>1030</v>
      </c>
      <c r="C48" s="144">
        <f>C49+C51</f>
        <v>2240100</v>
      </c>
      <c r="D48" s="189">
        <f>D50</f>
        <v>335000</v>
      </c>
      <c r="E48" s="434">
        <f>E50</f>
        <v>1345000</v>
      </c>
    </row>
    <row r="49" spans="1:5" ht="22.5" customHeight="1">
      <c r="A49" s="419" t="s">
        <v>1036</v>
      </c>
      <c r="B49" s="443" t="s">
        <v>1035</v>
      </c>
      <c r="C49" s="144">
        <f>C50</f>
        <v>640100</v>
      </c>
      <c r="D49" s="189"/>
      <c r="E49" s="434"/>
    </row>
    <row r="50" spans="1:5" ht="39" customHeight="1">
      <c r="A50" s="420" t="s">
        <v>1031</v>
      </c>
      <c r="B50" s="441" t="s">
        <v>1032</v>
      </c>
      <c r="C50" s="189">
        <v>640100</v>
      </c>
      <c r="D50" s="189">
        <v>335000</v>
      </c>
      <c r="E50" s="434">
        <v>1345000</v>
      </c>
    </row>
    <row r="51" spans="1:5" ht="20.25" customHeight="1">
      <c r="A51" s="419" t="s">
        <v>1038</v>
      </c>
      <c r="B51" s="443" t="s">
        <v>1037</v>
      </c>
      <c r="C51" s="144">
        <f>C52</f>
        <v>1600000</v>
      </c>
      <c r="D51" s="189"/>
      <c r="E51" s="434"/>
    </row>
    <row r="52" spans="1:5" ht="39.75" customHeight="1">
      <c r="A52" s="418" t="s">
        <v>1033</v>
      </c>
      <c r="B52" s="442" t="s">
        <v>1034</v>
      </c>
      <c r="C52" s="189">
        <v>1600000</v>
      </c>
      <c r="D52" s="189"/>
      <c r="E52" s="434"/>
    </row>
    <row r="53" spans="1:5" ht="22.5" customHeight="1">
      <c r="A53" s="416" t="s">
        <v>196</v>
      </c>
      <c r="B53" s="431" t="s">
        <v>1040</v>
      </c>
      <c r="C53" s="144">
        <f>C54+C56</f>
        <v>12500</v>
      </c>
      <c r="D53" s="144">
        <f>D54+D56</f>
        <v>3940000</v>
      </c>
      <c r="E53" s="432">
        <f>E54+E56</f>
        <v>3979000</v>
      </c>
    </row>
    <row r="54" spans="1:5" ht="53.25" customHeight="1">
      <c r="A54" s="417" t="s">
        <v>1020</v>
      </c>
      <c r="B54" s="433" t="s">
        <v>1041</v>
      </c>
      <c r="C54" s="189">
        <f>C55</f>
        <v>12500</v>
      </c>
      <c r="D54" s="189">
        <f>D55</f>
        <v>3940000</v>
      </c>
      <c r="E54" s="434">
        <f>E55</f>
        <v>3979000</v>
      </c>
    </row>
    <row r="55" spans="1:5" ht="81.75" customHeight="1">
      <c r="A55" s="420" t="s">
        <v>1021</v>
      </c>
      <c r="B55" s="445" t="s">
        <v>1022</v>
      </c>
      <c r="C55" s="189">
        <v>12500</v>
      </c>
      <c r="D55" s="189">
        <v>3940000</v>
      </c>
      <c r="E55" s="434">
        <v>3979000</v>
      </c>
    </row>
    <row r="56" spans="1:5" ht="102.75" customHeight="1" hidden="1">
      <c r="A56" s="417" t="s">
        <v>226</v>
      </c>
      <c r="B56" s="433" t="s">
        <v>84</v>
      </c>
      <c r="C56" s="189">
        <f>C58+C57</f>
        <v>0</v>
      </c>
      <c r="D56" s="189">
        <f>D58+D57</f>
        <v>0</v>
      </c>
      <c r="E56" s="434">
        <f>E58+E57</f>
        <v>0</v>
      </c>
    </row>
    <row r="57" spans="1:5" ht="102.75" customHeight="1" hidden="1">
      <c r="A57" s="417" t="s">
        <v>62</v>
      </c>
      <c r="B57" s="433" t="s">
        <v>395</v>
      </c>
      <c r="C57" s="189">
        <f>1800000-1800000</f>
        <v>0</v>
      </c>
      <c r="D57" s="189">
        <f>1800000-1800000</f>
        <v>0</v>
      </c>
      <c r="E57" s="434">
        <f>1800000-1800000</f>
        <v>0</v>
      </c>
    </row>
    <row r="58" spans="1:5" ht="102.75" customHeight="1" hidden="1">
      <c r="A58" s="417" t="s">
        <v>276</v>
      </c>
      <c r="B58" s="433" t="s">
        <v>277</v>
      </c>
      <c r="C58" s="189"/>
      <c r="D58" s="189"/>
      <c r="E58" s="434"/>
    </row>
    <row r="59" spans="1:5" ht="102.75" customHeight="1" hidden="1">
      <c r="A59" s="416" t="s">
        <v>183</v>
      </c>
      <c r="B59" s="431" t="s">
        <v>187</v>
      </c>
      <c r="C59" s="144"/>
      <c r="D59" s="144"/>
      <c r="E59" s="432"/>
    </row>
    <row r="60" spans="1:5" ht="102.75" customHeight="1" hidden="1">
      <c r="A60" s="417" t="s">
        <v>184</v>
      </c>
      <c r="B60" s="433" t="s">
        <v>188</v>
      </c>
      <c r="C60" s="189"/>
      <c r="D60" s="189"/>
      <c r="E60" s="434"/>
    </row>
    <row r="61" spans="1:5" ht="102.75" customHeight="1" hidden="1">
      <c r="A61" s="417" t="s">
        <v>185</v>
      </c>
      <c r="B61" s="433" t="s">
        <v>189</v>
      </c>
      <c r="C61" s="189"/>
      <c r="D61" s="189"/>
      <c r="E61" s="434"/>
    </row>
    <row r="62" spans="1:5" ht="102.75" customHeight="1" hidden="1">
      <c r="A62" s="417" t="s">
        <v>186</v>
      </c>
      <c r="B62" s="433" t="s">
        <v>190</v>
      </c>
      <c r="C62" s="189"/>
      <c r="D62" s="189"/>
      <c r="E62" s="434"/>
    </row>
    <row r="63" spans="1:5" ht="49.5" hidden="1">
      <c r="A63" s="416" t="s">
        <v>197</v>
      </c>
      <c r="B63" s="431" t="s">
        <v>85</v>
      </c>
      <c r="C63" s="144">
        <f>C64</f>
        <v>0</v>
      </c>
      <c r="D63" s="144">
        <f>D64</f>
        <v>18875000</v>
      </c>
      <c r="E63" s="432">
        <f>E64</f>
        <v>18875000</v>
      </c>
    </row>
    <row r="64" spans="1:5" ht="102.75" customHeight="1" hidden="1">
      <c r="A64" s="417" t="s">
        <v>198</v>
      </c>
      <c r="B64" s="433" t="s">
        <v>396</v>
      </c>
      <c r="C64" s="189">
        <f>C65+C68</f>
        <v>0</v>
      </c>
      <c r="D64" s="189">
        <f>D65+D68</f>
        <v>18875000</v>
      </c>
      <c r="E64" s="434">
        <f>E65+E68</f>
        <v>18875000</v>
      </c>
    </row>
    <row r="65" spans="1:5" ht="102.75" customHeight="1" hidden="1">
      <c r="A65" s="417" t="s">
        <v>199</v>
      </c>
      <c r="B65" s="433" t="s">
        <v>64</v>
      </c>
      <c r="C65" s="189">
        <f>C66+C67</f>
        <v>0</v>
      </c>
      <c r="D65" s="189">
        <f>D66+D67</f>
        <v>18775000</v>
      </c>
      <c r="E65" s="434">
        <f>E66+E67</f>
        <v>18775000</v>
      </c>
    </row>
    <row r="66" spans="1:5" ht="102.75" customHeight="1" hidden="1">
      <c r="A66" s="417" t="s">
        <v>397</v>
      </c>
      <c r="B66" s="433" t="s">
        <v>65</v>
      </c>
      <c r="C66" s="189"/>
      <c r="D66" s="189">
        <v>17225000</v>
      </c>
      <c r="E66" s="434">
        <v>17225000</v>
      </c>
    </row>
    <row r="67" spans="1:5" ht="102.75" customHeight="1" hidden="1">
      <c r="A67" s="417" t="s">
        <v>670</v>
      </c>
      <c r="B67" s="444" t="s">
        <v>672</v>
      </c>
      <c r="C67" s="189"/>
      <c r="D67" s="189">
        <v>1550000</v>
      </c>
      <c r="E67" s="434">
        <v>1550000</v>
      </c>
    </row>
    <row r="68" spans="1:5" s="410" customFormat="1" ht="102.75" customHeight="1" hidden="1">
      <c r="A68" s="420" t="s">
        <v>200</v>
      </c>
      <c r="B68" s="445" t="s">
        <v>398</v>
      </c>
      <c r="C68" s="189">
        <f>C69</f>
        <v>0</v>
      </c>
      <c r="D68" s="189">
        <f>D69</f>
        <v>100000</v>
      </c>
      <c r="E68" s="434">
        <f>E69</f>
        <v>100000</v>
      </c>
    </row>
    <row r="69" spans="1:5" s="410" customFormat="1" ht="102.75" customHeight="1" hidden="1">
      <c r="A69" s="420" t="s">
        <v>201</v>
      </c>
      <c r="B69" s="445" t="s">
        <v>399</v>
      </c>
      <c r="C69" s="189"/>
      <c r="D69" s="189">
        <v>100000</v>
      </c>
      <c r="E69" s="434">
        <v>100000</v>
      </c>
    </row>
    <row r="70" spans="1:5" ht="102.75" customHeight="1" hidden="1">
      <c r="A70" s="416" t="s">
        <v>227</v>
      </c>
      <c r="B70" s="431" t="s">
        <v>86</v>
      </c>
      <c r="C70" s="144">
        <f>C71</f>
        <v>0</v>
      </c>
      <c r="D70" s="144">
        <f>D71</f>
        <v>17002500</v>
      </c>
      <c r="E70" s="432">
        <f>E71</f>
        <v>17229900</v>
      </c>
    </row>
    <row r="71" spans="1:5" ht="18.75" hidden="1">
      <c r="A71" s="417" t="s">
        <v>228</v>
      </c>
      <c r="B71" s="433" t="s">
        <v>87</v>
      </c>
      <c r="C71" s="189">
        <f>C72+C74+C75+C73</f>
        <v>0</v>
      </c>
      <c r="D71" s="189">
        <f>D72+D74+D75+D73</f>
        <v>17002500</v>
      </c>
      <c r="E71" s="434">
        <f>E72+E74+E75+E73</f>
        <v>17229900</v>
      </c>
    </row>
    <row r="72" spans="1:5" ht="33.75" hidden="1">
      <c r="A72" s="417" t="s">
        <v>404</v>
      </c>
      <c r="B72" s="446" t="s">
        <v>433</v>
      </c>
      <c r="C72" s="189"/>
      <c r="D72" s="189">
        <v>693000</v>
      </c>
      <c r="E72" s="434">
        <v>726000</v>
      </c>
    </row>
    <row r="73" spans="1:5" ht="33.75" hidden="1">
      <c r="A73" s="417" t="s">
        <v>426</v>
      </c>
      <c r="B73" s="446" t="s">
        <v>434</v>
      </c>
      <c r="C73" s="189">
        <v>0</v>
      </c>
      <c r="D73" s="189">
        <v>0</v>
      </c>
      <c r="E73" s="434">
        <v>0</v>
      </c>
    </row>
    <row r="74" spans="1:5" ht="18.75" hidden="1">
      <c r="A74" s="417" t="s">
        <v>412</v>
      </c>
      <c r="B74" s="446" t="s">
        <v>414</v>
      </c>
      <c r="C74" s="189"/>
      <c r="D74" s="189">
        <v>167000</v>
      </c>
      <c r="E74" s="434">
        <v>168900</v>
      </c>
    </row>
    <row r="75" spans="1:5" ht="18.75" hidden="1">
      <c r="A75" s="417" t="s">
        <v>413</v>
      </c>
      <c r="B75" s="446" t="s">
        <v>415</v>
      </c>
      <c r="C75" s="189"/>
      <c r="D75" s="189">
        <v>16142500</v>
      </c>
      <c r="E75" s="434">
        <v>16335000</v>
      </c>
    </row>
    <row r="76" spans="1:5" ht="50.25" hidden="1">
      <c r="A76" s="416" t="s">
        <v>467</v>
      </c>
      <c r="B76" s="447" t="s">
        <v>468</v>
      </c>
      <c r="C76" s="144">
        <f>C77+C80</f>
        <v>0</v>
      </c>
      <c r="D76" s="144">
        <f>D77+D80</f>
        <v>50000</v>
      </c>
      <c r="E76" s="432">
        <f>E77+E80</f>
        <v>50000</v>
      </c>
    </row>
    <row r="77" spans="1:5" ht="18.75" hidden="1">
      <c r="A77" s="417" t="s">
        <v>469</v>
      </c>
      <c r="B77" s="446" t="s">
        <v>470</v>
      </c>
      <c r="C77" s="189">
        <f aca="true" t="shared" si="1" ref="C77:E78">C78</f>
        <v>0</v>
      </c>
      <c r="D77" s="189">
        <f t="shared" si="1"/>
        <v>50000</v>
      </c>
      <c r="E77" s="434">
        <f t="shared" si="1"/>
        <v>50000</v>
      </c>
    </row>
    <row r="78" spans="1:5" ht="18.75" hidden="1">
      <c r="A78" s="417" t="s">
        <v>471</v>
      </c>
      <c r="B78" s="446" t="s">
        <v>472</v>
      </c>
      <c r="C78" s="189">
        <f t="shared" si="1"/>
        <v>0</v>
      </c>
      <c r="D78" s="189">
        <f t="shared" si="1"/>
        <v>50000</v>
      </c>
      <c r="E78" s="434">
        <f t="shared" si="1"/>
        <v>50000</v>
      </c>
    </row>
    <row r="79" spans="1:5" ht="33.75" hidden="1">
      <c r="A79" s="417" t="s">
        <v>473</v>
      </c>
      <c r="B79" s="446" t="s">
        <v>474</v>
      </c>
      <c r="C79" s="189"/>
      <c r="D79" s="189">
        <v>50000</v>
      </c>
      <c r="E79" s="434">
        <v>50000</v>
      </c>
    </row>
    <row r="80" spans="1:5" ht="18.75" hidden="1">
      <c r="A80" s="417" t="s">
        <v>475</v>
      </c>
      <c r="B80" s="446" t="s">
        <v>476</v>
      </c>
      <c r="C80" s="189">
        <f aca="true" t="shared" si="2" ref="C80:E81">C81</f>
        <v>0</v>
      </c>
      <c r="D80" s="189">
        <f t="shared" si="2"/>
        <v>0</v>
      </c>
      <c r="E80" s="434">
        <f t="shared" si="2"/>
        <v>0</v>
      </c>
    </row>
    <row r="81" spans="1:5" ht="18.75" hidden="1">
      <c r="A81" s="417" t="s">
        <v>477</v>
      </c>
      <c r="B81" s="446" t="s">
        <v>478</v>
      </c>
      <c r="C81" s="189">
        <f t="shared" si="2"/>
        <v>0</v>
      </c>
      <c r="D81" s="189">
        <f t="shared" si="2"/>
        <v>0</v>
      </c>
      <c r="E81" s="434">
        <f t="shared" si="2"/>
        <v>0</v>
      </c>
    </row>
    <row r="82" spans="1:5" ht="33.75" hidden="1">
      <c r="A82" s="417" t="s">
        <v>479</v>
      </c>
      <c r="B82" s="446" t="s">
        <v>480</v>
      </c>
      <c r="C82" s="189"/>
      <c r="D82" s="189"/>
      <c r="E82" s="434"/>
    </row>
    <row r="83" spans="1:5" ht="102.75" customHeight="1" hidden="1">
      <c r="A83" s="416" t="s">
        <v>249</v>
      </c>
      <c r="B83" s="431" t="s">
        <v>222</v>
      </c>
      <c r="C83" s="144">
        <f>C84+C87</f>
        <v>0</v>
      </c>
      <c r="D83" s="144">
        <f>D84+D87</f>
        <v>2303000</v>
      </c>
      <c r="E83" s="432">
        <f>E84+E87</f>
        <v>2303000</v>
      </c>
    </row>
    <row r="84" spans="1:5" ht="102.75" customHeight="1" hidden="1">
      <c r="A84" s="417" t="s">
        <v>278</v>
      </c>
      <c r="B84" s="433" t="s">
        <v>435</v>
      </c>
      <c r="C84" s="144">
        <f aca="true" t="shared" si="3" ref="C84:E85">C85</f>
        <v>0</v>
      </c>
      <c r="D84" s="144">
        <f t="shared" si="3"/>
        <v>0</v>
      </c>
      <c r="E84" s="432">
        <f t="shared" si="3"/>
        <v>0</v>
      </c>
    </row>
    <row r="85" spans="1:5" ht="102.75" customHeight="1" hidden="1">
      <c r="A85" s="417" t="s">
        <v>400</v>
      </c>
      <c r="B85" s="433" t="s">
        <v>436</v>
      </c>
      <c r="C85" s="144">
        <f t="shared" si="3"/>
        <v>0</v>
      </c>
      <c r="D85" s="144">
        <f t="shared" si="3"/>
        <v>0</v>
      </c>
      <c r="E85" s="432">
        <f t="shared" si="3"/>
        <v>0</v>
      </c>
    </row>
    <row r="86" spans="1:5" ht="102.75" customHeight="1" hidden="1">
      <c r="A86" s="417" t="s">
        <v>401</v>
      </c>
      <c r="B86" s="433" t="s">
        <v>437</v>
      </c>
      <c r="C86" s="189"/>
      <c r="D86" s="189"/>
      <c r="E86" s="434"/>
    </row>
    <row r="87" spans="1:5" ht="102.75" customHeight="1" hidden="1">
      <c r="A87" s="417" t="s">
        <v>220</v>
      </c>
      <c r="B87" s="433" t="s">
        <v>667</v>
      </c>
      <c r="C87" s="189">
        <f>C88</f>
        <v>0</v>
      </c>
      <c r="D87" s="189">
        <f>D88</f>
        <v>2303000</v>
      </c>
      <c r="E87" s="434">
        <f>E88</f>
        <v>2303000</v>
      </c>
    </row>
    <row r="88" spans="1:5" ht="102.75" customHeight="1" hidden="1">
      <c r="A88" s="417" t="s">
        <v>221</v>
      </c>
      <c r="B88" s="433" t="s">
        <v>405</v>
      </c>
      <c r="C88" s="189">
        <f>C89+C90</f>
        <v>0</v>
      </c>
      <c r="D88" s="189">
        <f>D89+D90</f>
        <v>2303000</v>
      </c>
      <c r="E88" s="434">
        <f>E89+E90</f>
        <v>2303000</v>
      </c>
    </row>
    <row r="89" spans="1:5" ht="49.5" hidden="1">
      <c r="A89" s="417" t="s">
        <v>402</v>
      </c>
      <c r="B89" s="433" t="s">
        <v>406</v>
      </c>
      <c r="C89" s="189"/>
      <c r="D89" s="189">
        <v>1923000</v>
      </c>
      <c r="E89" s="434">
        <v>1923000</v>
      </c>
    </row>
    <row r="90" spans="1:5" ht="102.75" customHeight="1" hidden="1">
      <c r="A90" s="417" t="s">
        <v>671</v>
      </c>
      <c r="B90" s="444" t="s">
        <v>673</v>
      </c>
      <c r="C90" s="189"/>
      <c r="D90" s="189">
        <v>380000</v>
      </c>
      <c r="E90" s="434">
        <v>380000</v>
      </c>
    </row>
    <row r="91" spans="1:5" ht="49.5" hidden="1">
      <c r="A91" s="417" t="s">
        <v>311</v>
      </c>
      <c r="B91" s="433" t="s">
        <v>312</v>
      </c>
      <c r="C91" s="189"/>
      <c r="D91" s="189"/>
      <c r="E91" s="434"/>
    </row>
    <row r="92" spans="1:5" ht="66" hidden="1">
      <c r="A92" s="417" t="s">
        <v>237</v>
      </c>
      <c r="B92" s="433" t="s">
        <v>238</v>
      </c>
      <c r="C92" s="189"/>
      <c r="D92" s="189"/>
      <c r="E92" s="434"/>
    </row>
    <row r="93" spans="1:5" ht="18.75" hidden="1">
      <c r="A93" s="416" t="s">
        <v>157</v>
      </c>
      <c r="B93" s="431" t="s">
        <v>88</v>
      </c>
      <c r="C93" s="144">
        <f>C94+C97+C100+C102+C104+C108+C112+C109+C111+C105</f>
        <v>0</v>
      </c>
      <c r="D93" s="144">
        <f>D94+D97+D100+D102+D104+D108+D112+D109+D111+D105</f>
        <v>981000</v>
      </c>
      <c r="E93" s="432">
        <f>E94+E97+E100+E102+E104+E108+E112+E109+E111+E105</f>
        <v>981000</v>
      </c>
    </row>
    <row r="94" spans="1:5" ht="66" hidden="1">
      <c r="A94" s="417" t="s">
        <v>660</v>
      </c>
      <c r="B94" s="433" t="s">
        <v>662</v>
      </c>
      <c r="C94" s="189">
        <f>C95</f>
        <v>0</v>
      </c>
      <c r="D94" s="189">
        <f>D95</f>
        <v>25000</v>
      </c>
      <c r="E94" s="434">
        <f>E95</f>
        <v>25000</v>
      </c>
    </row>
    <row r="95" spans="1:5" ht="66" hidden="1">
      <c r="A95" s="421" t="s">
        <v>661</v>
      </c>
      <c r="B95" s="433" t="s">
        <v>663</v>
      </c>
      <c r="C95" s="189"/>
      <c r="D95" s="189">
        <v>25000</v>
      </c>
      <c r="E95" s="434">
        <v>25000</v>
      </c>
    </row>
    <row r="96" spans="1:5" ht="66" hidden="1">
      <c r="A96" s="417" t="s">
        <v>243</v>
      </c>
      <c r="B96" s="433" t="s">
        <v>244</v>
      </c>
      <c r="C96" s="189"/>
      <c r="D96" s="189"/>
      <c r="E96" s="434"/>
    </row>
    <row r="97" spans="1:5" ht="66" hidden="1">
      <c r="A97" s="417" t="s">
        <v>297</v>
      </c>
      <c r="B97" s="433" t="s">
        <v>298</v>
      </c>
      <c r="C97" s="189"/>
      <c r="D97" s="189"/>
      <c r="E97" s="434"/>
    </row>
    <row r="98" spans="1:5" ht="18.75" hidden="1">
      <c r="A98" s="417"/>
      <c r="B98" s="433"/>
      <c r="C98" s="144"/>
      <c r="D98" s="144"/>
      <c r="E98" s="432"/>
    </row>
    <row r="99" spans="1:5" ht="18.75" hidden="1">
      <c r="A99" s="417"/>
      <c r="B99" s="433"/>
      <c r="C99" s="144"/>
      <c r="D99" s="144"/>
      <c r="E99" s="432"/>
    </row>
    <row r="100" spans="1:5" ht="49.5" hidden="1">
      <c r="A100" s="417" t="s">
        <v>245</v>
      </c>
      <c r="B100" s="433" t="s">
        <v>246</v>
      </c>
      <c r="C100" s="144"/>
      <c r="D100" s="144"/>
      <c r="E100" s="432"/>
    </row>
    <row r="101" spans="1:5" ht="66" hidden="1">
      <c r="A101" s="417" t="s">
        <v>247</v>
      </c>
      <c r="B101" s="433" t="s">
        <v>127</v>
      </c>
      <c r="C101" s="189"/>
      <c r="D101" s="189"/>
      <c r="E101" s="434"/>
    </row>
    <row r="102" spans="1:5" ht="132" hidden="1">
      <c r="A102" s="417" t="s">
        <v>193</v>
      </c>
      <c r="B102" s="433" t="s">
        <v>668</v>
      </c>
      <c r="C102" s="189">
        <f>C103</f>
        <v>0</v>
      </c>
      <c r="D102" s="189">
        <f>D103</f>
        <v>20000</v>
      </c>
      <c r="E102" s="434">
        <f>E103</f>
        <v>20000</v>
      </c>
    </row>
    <row r="103" spans="1:5" ht="33" hidden="1">
      <c r="A103" s="417" t="s">
        <v>191</v>
      </c>
      <c r="B103" s="433" t="s">
        <v>192</v>
      </c>
      <c r="C103" s="189"/>
      <c r="D103" s="189">
        <v>20000</v>
      </c>
      <c r="E103" s="434">
        <v>20000</v>
      </c>
    </row>
    <row r="104" spans="1:5" ht="66" hidden="1">
      <c r="A104" s="417" t="s">
        <v>664</v>
      </c>
      <c r="B104" s="433" t="s">
        <v>0</v>
      </c>
      <c r="C104" s="189"/>
      <c r="D104" s="189">
        <v>11000</v>
      </c>
      <c r="E104" s="434">
        <v>11000</v>
      </c>
    </row>
    <row r="105" spans="1:5" ht="33" hidden="1">
      <c r="A105" s="417" t="s">
        <v>128</v>
      </c>
      <c r="B105" s="433" t="s">
        <v>438</v>
      </c>
      <c r="C105" s="189">
        <f>C106+C107</f>
        <v>0</v>
      </c>
      <c r="D105" s="189">
        <f>D106+D107</f>
        <v>75000</v>
      </c>
      <c r="E105" s="434">
        <f>E106+E107</f>
        <v>75000</v>
      </c>
    </row>
    <row r="106" spans="1:5" ht="102.75" customHeight="1" hidden="1">
      <c r="A106" s="422" t="s">
        <v>981</v>
      </c>
      <c r="B106" s="448" t="s">
        <v>982</v>
      </c>
      <c r="C106" s="189"/>
      <c r="D106" s="189">
        <v>15000</v>
      </c>
      <c r="E106" s="434">
        <v>15000</v>
      </c>
    </row>
    <row r="107" spans="1:5" ht="33" hidden="1">
      <c r="A107" s="417" t="s">
        <v>439</v>
      </c>
      <c r="B107" s="433" t="s">
        <v>440</v>
      </c>
      <c r="C107" s="189"/>
      <c r="D107" s="189">
        <v>60000</v>
      </c>
      <c r="E107" s="434">
        <v>60000</v>
      </c>
    </row>
    <row r="108" spans="1:5" ht="66" hidden="1">
      <c r="A108" s="423" t="s">
        <v>158</v>
      </c>
      <c r="B108" s="433" t="s">
        <v>0</v>
      </c>
      <c r="C108" s="189">
        <v>0</v>
      </c>
      <c r="D108" s="189">
        <v>0</v>
      </c>
      <c r="E108" s="434">
        <v>0</v>
      </c>
    </row>
    <row r="109" spans="1:5" s="411" customFormat="1" ht="66" hidden="1">
      <c r="A109" s="424" t="s">
        <v>427</v>
      </c>
      <c r="B109" s="449" t="s">
        <v>430</v>
      </c>
      <c r="C109" s="189">
        <f>C110</f>
        <v>0</v>
      </c>
      <c r="D109" s="189">
        <f>D110</f>
        <v>50000</v>
      </c>
      <c r="E109" s="434">
        <f>E110</f>
        <v>50000</v>
      </c>
    </row>
    <row r="110" spans="1:5" s="411" customFormat="1" ht="66" hidden="1">
      <c r="A110" s="424" t="s">
        <v>428</v>
      </c>
      <c r="B110" s="449" t="s">
        <v>431</v>
      </c>
      <c r="C110" s="189"/>
      <c r="D110" s="189">
        <v>50000</v>
      </c>
      <c r="E110" s="434">
        <v>50000</v>
      </c>
    </row>
    <row r="111" spans="1:5" s="411" customFormat="1" ht="82.5" hidden="1">
      <c r="A111" s="424" t="s">
        <v>429</v>
      </c>
      <c r="B111" s="449" t="s">
        <v>441</v>
      </c>
      <c r="C111" s="189"/>
      <c r="D111" s="189">
        <v>120000</v>
      </c>
      <c r="E111" s="434">
        <v>120000</v>
      </c>
    </row>
    <row r="112" spans="1:5" ht="33" hidden="1">
      <c r="A112" s="423" t="s">
        <v>129</v>
      </c>
      <c r="B112" s="433" t="s">
        <v>130</v>
      </c>
      <c r="C112" s="189">
        <f>C113</f>
        <v>0</v>
      </c>
      <c r="D112" s="189">
        <f>D113</f>
        <v>680000</v>
      </c>
      <c r="E112" s="434">
        <f>E113</f>
        <v>680000</v>
      </c>
    </row>
    <row r="113" spans="1:5" ht="102.75" customHeight="1" hidden="1">
      <c r="A113" s="423" t="s">
        <v>131</v>
      </c>
      <c r="B113" s="438" t="s">
        <v>78</v>
      </c>
      <c r="C113" s="189"/>
      <c r="D113" s="189">
        <v>680000</v>
      </c>
      <c r="E113" s="434">
        <v>680000</v>
      </c>
    </row>
    <row r="114" spans="1:5" s="410" customFormat="1" ht="102.75" customHeight="1" hidden="1">
      <c r="A114" s="425" t="s">
        <v>82</v>
      </c>
      <c r="B114" s="202" t="s">
        <v>212</v>
      </c>
      <c r="C114" s="144"/>
      <c r="D114" s="144"/>
      <c r="E114" s="432"/>
    </row>
    <row r="115" spans="1:5" s="410" customFormat="1" ht="102.75" customHeight="1" hidden="1">
      <c r="A115" s="426" t="s">
        <v>81</v>
      </c>
      <c r="B115" s="170" t="s">
        <v>264</v>
      </c>
      <c r="C115" s="144"/>
      <c r="D115" s="144"/>
      <c r="E115" s="432"/>
    </row>
    <row r="116" spans="1:5" s="410" customFormat="1" ht="66.75" hidden="1">
      <c r="A116" s="426" t="s">
        <v>83</v>
      </c>
      <c r="B116" s="170" t="s">
        <v>263</v>
      </c>
      <c r="C116" s="189"/>
      <c r="D116" s="189"/>
      <c r="E116" s="434"/>
    </row>
    <row r="117" spans="1:5" ht="21.75" customHeight="1">
      <c r="A117" s="416" t="s">
        <v>265</v>
      </c>
      <c r="B117" s="431" t="s">
        <v>89</v>
      </c>
      <c r="C117" s="144">
        <f>C118</f>
        <v>5561100</v>
      </c>
      <c r="D117" s="144">
        <f>D118+D213</f>
        <v>535025000</v>
      </c>
      <c r="E117" s="432">
        <f>E118+E213</f>
        <v>534914000</v>
      </c>
    </row>
    <row r="118" spans="1:5" ht="48.75" customHeight="1">
      <c r="A118" s="417" t="s">
        <v>266</v>
      </c>
      <c r="B118" s="433" t="s">
        <v>288</v>
      </c>
      <c r="C118" s="189">
        <f>C119+C177+C194</f>
        <v>5561100</v>
      </c>
      <c r="D118" s="189">
        <f>D119+D124+D177+D194+D201</f>
        <v>535025000</v>
      </c>
      <c r="E118" s="434">
        <f>E119+E124+E177+E194+E201</f>
        <v>534914000</v>
      </c>
    </row>
    <row r="119" spans="1:5" ht="44.25" customHeight="1">
      <c r="A119" s="416" t="s">
        <v>43</v>
      </c>
      <c r="B119" s="431" t="s">
        <v>44</v>
      </c>
      <c r="C119" s="144">
        <f>C120+C122</f>
        <v>5368000</v>
      </c>
      <c r="D119" s="144">
        <f>D120+D122</f>
        <v>9984000</v>
      </c>
      <c r="E119" s="432">
        <f>E120+E122</f>
        <v>9873000</v>
      </c>
    </row>
    <row r="120" spans="1:5" ht="23.25" customHeight="1">
      <c r="A120" s="417" t="s">
        <v>296</v>
      </c>
      <c r="B120" s="433" t="s">
        <v>202</v>
      </c>
      <c r="C120" s="144">
        <f>C121</f>
        <v>5368000</v>
      </c>
      <c r="D120" s="144">
        <f>D121</f>
        <v>9984000</v>
      </c>
      <c r="E120" s="432">
        <f>E121</f>
        <v>9873000</v>
      </c>
    </row>
    <row r="121" spans="1:6" ht="33">
      <c r="A121" s="417" t="s">
        <v>1042</v>
      </c>
      <c r="B121" s="433" t="s">
        <v>1023</v>
      </c>
      <c r="C121" s="189">
        <v>5368000</v>
      </c>
      <c r="D121" s="189">
        <v>9984000</v>
      </c>
      <c r="E121" s="434">
        <v>9873000</v>
      </c>
      <c r="F121" s="217"/>
    </row>
    <row r="122" spans="1:5" ht="33" hidden="1">
      <c r="A122" s="417" t="s">
        <v>218</v>
      </c>
      <c r="B122" s="433" t="s">
        <v>219</v>
      </c>
      <c r="C122" s="144">
        <f>C123</f>
        <v>0</v>
      </c>
      <c r="D122" s="144">
        <f>D123</f>
        <v>0</v>
      </c>
      <c r="E122" s="432">
        <f>E123</f>
        <v>0</v>
      </c>
    </row>
    <row r="123" spans="1:5" ht="33" hidden="1">
      <c r="A123" s="417" t="s">
        <v>76</v>
      </c>
      <c r="B123" s="433" t="s">
        <v>77</v>
      </c>
      <c r="C123" s="189"/>
      <c r="D123" s="189"/>
      <c r="E123" s="434"/>
    </row>
    <row r="124" spans="1:5" ht="66" hidden="1">
      <c r="A124" s="416" t="s">
        <v>54</v>
      </c>
      <c r="B124" s="431" t="s">
        <v>203</v>
      </c>
      <c r="C124" s="144">
        <f>C125+C127+C129+C131+C133+C135+C137+C139+C141+C143+C145+C147+C149+C151+C156+C161+C163+C165+C171+C175+C167+C173+C169</f>
        <v>0</v>
      </c>
      <c r="D124" s="144">
        <f>D125+D127+D129+D131+D133+D135+D137+D139+D141+D143+D145+D147+D149+D151+D156+D161+D163+D165+D171+D175+D167+D173+D169</f>
        <v>0</v>
      </c>
      <c r="E124" s="432">
        <f>E125+E127+E129+E131+E133+E135+E137+E139+E141+E143+E145+E147+E149+E151+E156+E161+E163+E165+E171+E175+E167+E173+E169</f>
        <v>0</v>
      </c>
    </row>
    <row r="125" spans="1:5" ht="49.5" hidden="1">
      <c r="A125" s="417" t="s">
        <v>270</v>
      </c>
      <c r="B125" s="433" t="s">
        <v>272</v>
      </c>
      <c r="C125" s="144"/>
      <c r="D125" s="144"/>
      <c r="E125" s="432"/>
    </row>
    <row r="126" spans="1:5" ht="49.5" hidden="1">
      <c r="A126" s="417" t="s">
        <v>271</v>
      </c>
      <c r="B126" s="433" t="s">
        <v>1</v>
      </c>
      <c r="C126" s="189"/>
      <c r="D126" s="189"/>
      <c r="E126" s="434"/>
    </row>
    <row r="127" spans="1:5" ht="33" hidden="1">
      <c r="A127" s="417" t="s">
        <v>45</v>
      </c>
      <c r="B127" s="433" t="s">
        <v>46</v>
      </c>
      <c r="C127" s="144">
        <f>C128</f>
        <v>0</v>
      </c>
      <c r="D127" s="144">
        <f>D128</f>
        <v>0</v>
      </c>
      <c r="E127" s="432">
        <f>E128</f>
        <v>0</v>
      </c>
    </row>
    <row r="128" spans="1:5" ht="33" hidden="1">
      <c r="A128" s="417" t="s">
        <v>50</v>
      </c>
      <c r="B128" s="440" t="s">
        <v>47</v>
      </c>
      <c r="C128" s="189"/>
      <c r="D128" s="189"/>
      <c r="E128" s="434"/>
    </row>
    <row r="129" spans="1:5" ht="49.5" hidden="1">
      <c r="A129" s="417" t="s">
        <v>114</v>
      </c>
      <c r="B129" s="450" t="s">
        <v>117</v>
      </c>
      <c r="C129" s="144">
        <f>C130</f>
        <v>0</v>
      </c>
      <c r="D129" s="144">
        <f>D130</f>
        <v>0</v>
      </c>
      <c r="E129" s="432">
        <f>E130</f>
        <v>0</v>
      </c>
    </row>
    <row r="130" spans="1:5" ht="66" hidden="1">
      <c r="A130" s="417" t="s">
        <v>115</v>
      </c>
      <c r="B130" s="450" t="s">
        <v>116</v>
      </c>
      <c r="C130" s="189"/>
      <c r="D130" s="189"/>
      <c r="E130" s="434"/>
    </row>
    <row r="131" spans="1:5" ht="33" hidden="1">
      <c r="A131" s="417" t="s">
        <v>250</v>
      </c>
      <c r="B131" s="433" t="s">
        <v>112</v>
      </c>
      <c r="C131" s="144"/>
      <c r="D131" s="144"/>
      <c r="E131" s="432"/>
    </row>
    <row r="132" spans="1:5" ht="33" hidden="1">
      <c r="A132" s="417" t="s">
        <v>251</v>
      </c>
      <c r="B132" s="433" t="s">
        <v>113</v>
      </c>
      <c r="C132" s="189"/>
      <c r="D132" s="189"/>
      <c r="E132" s="434"/>
    </row>
    <row r="133" spans="1:5" ht="66" hidden="1">
      <c r="A133" s="417" t="s">
        <v>146</v>
      </c>
      <c r="B133" s="433" t="s">
        <v>101</v>
      </c>
      <c r="C133" s="144">
        <f>C134</f>
        <v>0</v>
      </c>
      <c r="D133" s="144">
        <f>D134</f>
        <v>0</v>
      </c>
      <c r="E133" s="432">
        <f>E134</f>
        <v>0</v>
      </c>
    </row>
    <row r="134" spans="1:5" ht="66" hidden="1">
      <c r="A134" s="417" t="s">
        <v>147</v>
      </c>
      <c r="B134" s="433" t="s">
        <v>148</v>
      </c>
      <c r="C134" s="189"/>
      <c r="D134" s="189"/>
      <c r="E134" s="434"/>
    </row>
    <row r="135" spans="1:5" ht="49.5" hidden="1">
      <c r="A135" s="417" t="s">
        <v>48</v>
      </c>
      <c r="B135" s="433" t="s">
        <v>66</v>
      </c>
      <c r="C135" s="144"/>
      <c r="D135" s="144"/>
      <c r="E135" s="432"/>
    </row>
    <row r="136" spans="1:5" ht="66" hidden="1">
      <c r="A136" s="417" t="s">
        <v>49</v>
      </c>
      <c r="B136" s="433" t="s">
        <v>67</v>
      </c>
      <c r="C136" s="189"/>
      <c r="D136" s="189"/>
      <c r="E136" s="434"/>
    </row>
    <row r="137" spans="1:5" ht="66" hidden="1">
      <c r="A137" s="417" t="s">
        <v>229</v>
      </c>
      <c r="B137" s="440" t="s">
        <v>230</v>
      </c>
      <c r="C137" s="144">
        <f>C138</f>
        <v>0</v>
      </c>
      <c r="D137" s="144">
        <f>D138</f>
        <v>0</v>
      </c>
      <c r="E137" s="432">
        <f>E138</f>
        <v>0</v>
      </c>
    </row>
    <row r="138" spans="1:5" ht="66" hidden="1">
      <c r="A138" s="417" t="s">
        <v>231</v>
      </c>
      <c r="B138" s="440" t="s">
        <v>674</v>
      </c>
      <c r="C138" s="189"/>
      <c r="D138" s="189"/>
      <c r="E138" s="434"/>
    </row>
    <row r="139" spans="1:5" ht="33.75" hidden="1">
      <c r="A139" s="417" t="s">
        <v>628</v>
      </c>
      <c r="B139" s="451" t="s">
        <v>631</v>
      </c>
      <c r="C139" s="144">
        <f>C140</f>
        <v>0</v>
      </c>
      <c r="D139" s="144">
        <f>D140</f>
        <v>0</v>
      </c>
      <c r="E139" s="432">
        <f>E140</f>
        <v>0</v>
      </c>
    </row>
    <row r="140" spans="1:5" ht="33.75" hidden="1">
      <c r="A140" s="417" t="s">
        <v>629</v>
      </c>
      <c r="B140" s="452" t="s">
        <v>630</v>
      </c>
      <c r="C140" s="189"/>
      <c r="D140" s="189"/>
      <c r="E140" s="434"/>
    </row>
    <row r="141" spans="1:5" ht="33" hidden="1">
      <c r="A141" s="417" t="s">
        <v>176</v>
      </c>
      <c r="B141" s="433" t="s">
        <v>256</v>
      </c>
      <c r="C141" s="144">
        <f>C142</f>
        <v>0</v>
      </c>
      <c r="D141" s="144">
        <f>D142</f>
        <v>0</v>
      </c>
      <c r="E141" s="432">
        <f>E142</f>
        <v>0</v>
      </c>
    </row>
    <row r="142" spans="1:5" ht="49.5" hidden="1">
      <c r="A142" s="417" t="s">
        <v>255</v>
      </c>
      <c r="B142" s="433" t="s">
        <v>257</v>
      </c>
      <c r="C142" s="189">
        <f>3038000-3038000</f>
        <v>0</v>
      </c>
      <c r="D142" s="189">
        <f>3038000-3038000</f>
        <v>0</v>
      </c>
      <c r="E142" s="434">
        <f>3038000-3038000</f>
        <v>0</v>
      </c>
    </row>
    <row r="143" spans="1:5" ht="83.25" hidden="1">
      <c r="A143" s="417" t="s">
        <v>341</v>
      </c>
      <c r="B143" s="453" t="s">
        <v>343</v>
      </c>
      <c r="C143" s="144">
        <f>C144</f>
        <v>0</v>
      </c>
      <c r="D143" s="144">
        <f>D144</f>
        <v>0</v>
      </c>
      <c r="E143" s="432">
        <f>E144</f>
        <v>0</v>
      </c>
    </row>
    <row r="144" spans="1:5" ht="50.25" hidden="1">
      <c r="A144" s="417" t="s">
        <v>342</v>
      </c>
      <c r="B144" s="453" t="s">
        <v>344</v>
      </c>
      <c r="C144" s="189"/>
      <c r="D144" s="189"/>
      <c r="E144" s="434"/>
    </row>
    <row r="145" spans="1:5" ht="33" hidden="1">
      <c r="A145" s="417" t="s">
        <v>259</v>
      </c>
      <c r="B145" s="440" t="s">
        <v>260</v>
      </c>
      <c r="C145" s="144">
        <f>C146</f>
        <v>0</v>
      </c>
      <c r="D145" s="144">
        <f>D146</f>
        <v>0</v>
      </c>
      <c r="E145" s="432">
        <f>E146</f>
        <v>0</v>
      </c>
    </row>
    <row r="146" spans="1:5" ht="49.5" hidden="1">
      <c r="A146" s="417" t="s">
        <v>261</v>
      </c>
      <c r="B146" s="440" t="s">
        <v>262</v>
      </c>
      <c r="C146" s="189"/>
      <c r="D146" s="189"/>
      <c r="E146" s="434"/>
    </row>
    <row r="147" spans="1:5" ht="50.25" hidden="1">
      <c r="A147" s="417" t="s">
        <v>118</v>
      </c>
      <c r="B147" s="453" t="s">
        <v>120</v>
      </c>
      <c r="C147" s="144">
        <f>C148</f>
        <v>0</v>
      </c>
      <c r="D147" s="144">
        <f>D148</f>
        <v>0</v>
      </c>
      <c r="E147" s="432">
        <f>E148</f>
        <v>0</v>
      </c>
    </row>
    <row r="148" spans="1:5" ht="50.25" hidden="1">
      <c r="A148" s="417" t="s">
        <v>119</v>
      </c>
      <c r="B148" s="453" t="s">
        <v>121</v>
      </c>
      <c r="C148" s="189"/>
      <c r="D148" s="189"/>
      <c r="E148" s="434"/>
    </row>
    <row r="149" spans="1:5" ht="49.5" hidden="1">
      <c r="A149" s="417" t="s">
        <v>252</v>
      </c>
      <c r="B149" s="433" t="s">
        <v>6</v>
      </c>
      <c r="C149" s="144">
        <f>C150</f>
        <v>0</v>
      </c>
      <c r="D149" s="144">
        <f>D150</f>
        <v>0</v>
      </c>
      <c r="E149" s="432">
        <f>E150</f>
        <v>0</v>
      </c>
    </row>
    <row r="150" spans="1:5" ht="66" hidden="1">
      <c r="A150" s="417" t="s">
        <v>253</v>
      </c>
      <c r="B150" s="433" t="s">
        <v>7</v>
      </c>
      <c r="C150" s="189">
        <f>9732000-166000-9566000</f>
        <v>0</v>
      </c>
      <c r="D150" s="189">
        <f>9732000-166000-9566000</f>
        <v>0</v>
      </c>
      <c r="E150" s="434">
        <f>9732000-166000-9566000</f>
        <v>0</v>
      </c>
    </row>
    <row r="151" spans="1:5" ht="115.5" hidden="1">
      <c r="A151" s="417" t="s">
        <v>283</v>
      </c>
      <c r="B151" s="433" t="s">
        <v>306</v>
      </c>
      <c r="C151" s="144">
        <f>C152</f>
        <v>0</v>
      </c>
      <c r="D151" s="144">
        <f>D152</f>
        <v>0</v>
      </c>
      <c r="E151" s="432">
        <f>E152</f>
        <v>0</v>
      </c>
    </row>
    <row r="152" spans="1:5" ht="115.5" hidden="1">
      <c r="A152" s="417" t="s">
        <v>282</v>
      </c>
      <c r="B152" s="433" t="s">
        <v>307</v>
      </c>
      <c r="C152" s="189">
        <f>C153+C154+C155</f>
        <v>0</v>
      </c>
      <c r="D152" s="189">
        <f>D153+D154+D155</f>
        <v>0</v>
      </c>
      <c r="E152" s="434">
        <f>E153+E154+E155</f>
        <v>0</v>
      </c>
    </row>
    <row r="153" spans="1:5" ht="82.5" hidden="1">
      <c r="A153" s="417" t="s">
        <v>280</v>
      </c>
      <c r="B153" s="433" t="s">
        <v>308</v>
      </c>
      <c r="C153" s="189"/>
      <c r="D153" s="189"/>
      <c r="E153" s="434"/>
    </row>
    <row r="154" spans="1:5" ht="99" hidden="1">
      <c r="A154" s="417" t="s">
        <v>281</v>
      </c>
      <c r="B154" s="433" t="s">
        <v>309</v>
      </c>
      <c r="C154" s="189"/>
      <c r="D154" s="189"/>
      <c r="E154" s="434"/>
    </row>
    <row r="155" spans="1:5" ht="115.5" hidden="1">
      <c r="A155" s="417" t="s">
        <v>408</v>
      </c>
      <c r="B155" s="433" t="s">
        <v>409</v>
      </c>
      <c r="C155" s="189"/>
      <c r="D155" s="189"/>
      <c r="E155" s="434"/>
    </row>
    <row r="156" spans="1:5" ht="66" hidden="1">
      <c r="A156" s="417" t="s">
        <v>149</v>
      </c>
      <c r="B156" s="433" t="s">
        <v>151</v>
      </c>
      <c r="C156" s="144">
        <f>C157</f>
        <v>0</v>
      </c>
      <c r="D156" s="144">
        <f>D157</f>
        <v>0</v>
      </c>
      <c r="E156" s="432">
        <f>E157</f>
        <v>0</v>
      </c>
    </row>
    <row r="157" spans="1:5" ht="66" hidden="1">
      <c r="A157" s="417" t="s">
        <v>150</v>
      </c>
      <c r="B157" s="433" t="s">
        <v>152</v>
      </c>
      <c r="C157" s="189">
        <f>C158+C159+C160</f>
        <v>0</v>
      </c>
      <c r="D157" s="189">
        <f>D158+D159+D160</f>
        <v>0</v>
      </c>
      <c r="E157" s="434">
        <f>E158+E159+E160</f>
        <v>0</v>
      </c>
    </row>
    <row r="158" spans="1:5" ht="49.5" hidden="1">
      <c r="A158" s="417" t="s">
        <v>153</v>
      </c>
      <c r="B158" s="433" t="s">
        <v>154</v>
      </c>
      <c r="C158" s="189"/>
      <c r="D158" s="189"/>
      <c r="E158" s="434"/>
    </row>
    <row r="159" spans="1:5" ht="49.5" hidden="1">
      <c r="A159" s="417" t="s">
        <v>268</v>
      </c>
      <c r="B159" s="433" t="s">
        <v>267</v>
      </c>
      <c r="C159" s="189"/>
      <c r="D159" s="189"/>
      <c r="E159" s="434"/>
    </row>
    <row r="160" spans="1:5" ht="82.5" hidden="1">
      <c r="A160" s="417" t="s">
        <v>410</v>
      </c>
      <c r="B160" s="433" t="s">
        <v>411</v>
      </c>
      <c r="C160" s="189"/>
      <c r="D160" s="189"/>
      <c r="E160" s="434"/>
    </row>
    <row r="161" spans="1:5" ht="33.75" hidden="1">
      <c r="A161" s="417" t="s">
        <v>122</v>
      </c>
      <c r="B161" s="453" t="s">
        <v>123</v>
      </c>
      <c r="C161" s="189"/>
      <c r="D161" s="189"/>
      <c r="E161" s="434"/>
    </row>
    <row r="162" spans="1:5" ht="33.75" hidden="1">
      <c r="A162" s="417" t="s">
        <v>124</v>
      </c>
      <c r="B162" s="453" t="s">
        <v>125</v>
      </c>
      <c r="C162" s="189"/>
      <c r="D162" s="189"/>
      <c r="E162" s="434"/>
    </row>
    <row r="163" spans="1:5" ht="49.5" hidden="1">
      <c r="A163" s="420" t="s">
        <v>239</v>
      </c>
      <c r="B163" s="445" t="s">
        <v>217</v>
      </c>
      <c r="C163" s="144">
        <f>C164</f>
        <v>0</v>
      </c>
      <c r="D163" s="144">
        <f>D164</f>
        <v>0</v>
      </c>
      <c r="E163" s="432">
        <f>E164</f>
        <v>0</v>
      </c>
    </row>
    <row r="164" spans="1:5" ht="66" hidden="1">
      <c r="A164" s="420" t="s">
        <v>216</v>
      </c>
      <c r="B164" s="445" t="s">
        <v>215</v>
      </c>
      <c r="C164" s="189"/>
      <c r="D164" s="189"/>
      <c r="E164" s="434"/>
    </row>
    <row r="165" spans="1:5" ht="33" hidden="1">
      <c r="A165" s="417" t="s">
        <v>416</v>
      </c>
      <c r="B165" s="454" t="s">
        <v>419</v>
      </c>
      <c r="C165" s="189">
        <f>C166</f>
        <v>0</v>
      </c>
      <c r="D165" s="189">
        <f>D166</f>
        <v>0</v>
      </c>
      <c r="E165" s="434">
        <f>E166</f>
        <v>0</v>
      </c>
    </row>
    <row r="166" spans="1:5" ht="33.75" hidden="1">
      <c r="A166" s="417" t="s">
        <v>417</v>
      </c>
      <c r="B166" s="455" t="s">
        <v>418</v>
      </c>
      <c r="C166" s="189"/>
      <c r="D166" s="189"/>
      <c r="E166" s="434"/>
    </row>
    <row r="167" spans="1:5" ht="33.75" hidden="1">
      <c r="A167" s="417" t="s">
        <v>640</v>
      </c>
      <c r="B167" s="455" t="s">
        <v>642</v>
      </c>
      <c r="C167" s="144">
        <f>C168</f>
        <v>0</v>
      </c>
      <c r="D167" s="144">
        <f>D168</f>
        <v>0</v>
      </c>
      <c r="E167" s="432">
        <f>E168</f>
        <v>0</v>
      </c>
    </row>
    <row r="168" spans="1:5" ht="50.25" hidden="1">
      <c r="A168" s="417" t="s">
        <v>639</v>
      </c>
      <c r="B168" s="444" t="s">
        <v>641</v>
      </c>
      <c r="C168" s="189"/>
      <c r="D168" s="189"/>
      <c r="E168" s="434"/>
    </row>
    <row r="169" spans="1:5" ht="50.25" hidden="1">
      <c r="A169" s="417" t="s">
        <v>635</v>
      </c>
      <c r="B169" s="455" t="s">
        <v>637</v>
      </c>
      <c r="C169" s="144">
        <f>C170</f>
        <v>0</v>
      </c>
      <c r="D169" s="144">
        <f>D170</f>
        <v>0</v>
      </c>
      <c r="E169" s="432">
        <f>E170</f>
        <v>0</v>
      </c>
    </row>
    <row r="170" spans="1:5" ht="50.25" hidden="1">
      <c r="A170" s="417" t="s">
        <v>636</v>
      </c>
      <c r="B170" s="455" t="s">
        <v>638</v>
      </c>
      <c r="C170" s="189"/>
      <c r="D170" s="189"/>
      <c r="E170" s="434"/>
    </row>
    <row r="171" spans="1:5" ht="50.25" hidden="1">
      <c r="A171" s="417" t="s">
        <v>481</v>
      </c>
      <c r="B171" s="456" t="s">
        <v>484</v>
      </c>
      <c r="C171" s="144">
        <f>C172</f>
        <v>0</v>
      </c>
      <c r="D171" s="144">
        <f>D172</f>
        <v>0</v>
      </c>
      <c r="E171" s="432">
        <f>E172</f>
        <v>0</v>
      </c>
    </row>
    <row r="172" spans="1:5" ht="50.25" hidden="1">
      <c r="A172" s="427" t="s">
        <v>482</v>
      </c>
      <c r="B172" s="456" t="s">
        <v>483</v>
      </c>
      <c r="C172" s="114"/>
      <c r="D172" s="114"/>
      <c r="E172" s="457"/>
    </row>
    <row r="173" spans="1:5" ht="50.25" hidden="1">
      <c r="A173" s="417" t="s">
        <v>643</v>
      </c>
      <c r="B173" s="458" t="s">
        <v>645</v>
      </c>
      <c r="C173" s="115">
        <f>C174</f>
        <v>0</v>
      </c>
      <c r="D173" s="115">
        <f>D174</f>
        <v>0</v>
      </c>
      <c r="E173" s="430">
        <f>E174</f>
        <v>0</v>
      </c>
    </row>
    <row r="174" spans="1:5" ht="66.75" hidden="1">
      <c r="A174" s="417" t="s">
        <v>644</v>
      </c>
      <c r="B174" s="458" t="s">
        <v>646</v>
      </c>
      <c r="C174" s="114"/>
      <c r="D174" s="114"/>
      <c r="E174" s="457"/>
    </row>
    <row r="175" spans="1:5" ht="18.75" hidden="1">
      <c r="A175" s="417" t="s">
        <v>52</v>
      </c>
      <c r="B175" s="433" t="s">
        <v>170</v>
      </c>
      <c r="C175" s="144">
        <f>C176</f>
        <v>0</v>
      </c>
      <c r="D175" s="144">
        <f>D176</f>
        <v>0</v>
      </c>
      <c r="E175" s="432">
        <f>E176</f>
        <v>0</v>
      </c>
    </row>
    <row r="176" spans="1:5" ht="18.75" hidden="1">
      <c r="A176" s="417" t="s">
        <v>51</v>
      </c>
      <c r="B176" s="433" t="s">
        <v>171</v>
      </c>
      <c r="C176" s="189"/>
      <c r="D176" s="189"/>
      <c r="E176" s="434"/>
    </row>
    <row r="177" spans="1:5" ht="49.5">
      <c r="A177" s="416" t="s">
        <v>10</v>
      </c>
      <c r="B177" s="431" t="s">
        <v>273</v>
      </c>
      <c r="C177" s="144">
        <f>C178+C182+C180+C184+C186+C188+C190+C192</f>
        <v>187100</v>
      </c>
      <c r="D177" s="144">
        <f>D178+D182+D180+D184+D186+D188+D190+D192</f>
        <v>525041000</v>
      </c>
      <c r="E177" s="432">
        <f>E178+E182+E180+E184+E186+E188+E190+E192</f>
        <v>525041000</v>
      </c>
    </row>
    <row r="178" spans="1:5" ht="102.75" customHeight="1" hidden="1">
      <c r="A178" s="417" t="s">
        <v>294</v>
      </c>
      <c r="B178" s="433" t="s">
        <v>295</v>
      </c>
      <c r="C178" s="144"/>
      <c r="D178" s="144"/>
      <c r="E178" s="432"/>
    </row>
    <row r="179" spans="1:5" ht="102.75" customHeight="1" hidden="1">
      <c r="A179" s="417" t="s">
        <v>293</v>
      </c>
      <c r="B179" s="433" t="s">
        <v>321</v>
      </c>
      <c r="C179" s="189"/>
      <c r="D179" s="189"/>
      <c r="E179" s="434"/>
    </row>
    <row r="180" spans="1:5" ht="33" hidden="1">
      <c r="A180" s="417" t="s">
        <v>302</v>
      </c>
      <c r="B180" s="440" t="s">
        <v>303</v>
      </c>
      <c r="C180" s="189">
        <f>C181</f>
        <v>0</v>
      </c>
      <c r="D180" s="189">
        <f>D181</f>
        <v>0</v>
      </c>
      <c r="E180" s="434">
        <f>E181</f>
        <v>0</v>
      </c>
    </row>
    <row r="181" spans="1:5" ht="49.5" hidden="1">
      <c r="A181" s="417" t="s">
        <v>304</v>
      </c>
      <c r="B181" s="440" t="s">
        <v>305</v>
      </c>
      <c r="C181" s="189"/>
      <c r="D181" s="189"/>
      <c r="E181" s="434"/>
    </row>
    <row r="182" spans="1:5" ht="47.25" customHeight="1">
      <c r="A182" s="417" t="s">
        <v>11</v>
      </c>
      <c r="B182" s="433" t="s">
        <v>240</v>
      </c>
      <c r="C182" s="189">
        <f>C183</f>
        <v>187100</v>
      </c>
      <c r="D182" s="144">
        <f>D183</f>
        <v>0</v>
      </c>
      <c r="E182" s="432">
        <f>E183</f>
        <v>0</v>
      </c>
    </row>
    <row r="183" spans="1:5" ht="53.25" customHeight="1">
      <c r="A183" s="417" t="s">
        <v>1043</v>
      </c>
      <c r="B183" s="433" t="s">
        <v>1044</v>
      </c>
      <c r="C183" s="189">
        <v>187100</v>
      </c>
      <c r="D183" s="189">
        <v>0</v>
      </c>
      <c r="E183" s="434">
        <v>0</v>
      </c>
    </row>
    <row r="184" spans="1:5" ht="50.25" hidden="1" thickBot="1">
      <c r="A184" s="417" t="s">
        <v>12</v>
      </c>
      <c r="B184" s="433" t="s">
        <v>241</v>
      </c>
      <c r="C184" s="144">
        <f>C185</f>
        <v>0</v>
      </c>
      <c r="D184" s="144">
        <f>D185</f>
        <v>0</v>
      </c>
      <c r="E184" s="432">
        <f>E185</f>
        <v>0</v>
      </c>
    </row>
    <row r="185" spans="1:5" ht="50.25" hidden="1" thickBot="1">
      <c r="A185" s="417" t="s">
        <v>13</v>
      </c>
      <c r="B185" s="433" t="s">
        <v>90</v>
      </c>
      <c r="C185" s="189"/>
      <c r="D185" s="189"/>
      <c r="E185" s="434"/>
    </row>
    <row r="186" spans="1:5" ht="102.75" customHeight="1" hidden="1">
      <c r="A186" s="417" t="s">
        <v>14</v>
      </c>
      <c r="B186" s="459" t="s">
        <v>314</v>
      </c>
      <c r="C186" s="144">
        <f>C187</f>
        <v>0</v>
      </c>
      <c r="D186" s="144">
        <f>D187</f>
        <v>466805000</v>
      </c>
      <c r="E186" s="432">
        <f>E187</f>
        <v>466805000</v>
      </c>
    </row>
    <row r="187" spans="1:5" ht="102.75" customHeight="1" hidden="1">
      <c r="A187" s="417" t="s">
        <v>15</v>
      </c>
      <c r="B187" s="459" t="s">
        <v>315</v>
      </c>
      <c r="C187" s="189"/>
      <c r="D187" s="189">
        <v>466805000</v>
      </c>
      <c r="E187" s="434">
        <v>466805000</v>
      </c>
    </row>
    <row r="188" spans="1:5" ht="102.75" customHeight="1" hidden="1">
      <c r="A188" s="417" t="s">
        <v>16</v>
      </c>
      <c r="B188" s="433" t="s">
        <v>242</v>
      </c>
      <c r="C188" s="144">
        <f>C189</f>
        <v>0</v>
      </c>
      <c r="D188" s="144">
        <f>D189</f>
        <v>12537000</v>
      </c>
      <c r="E188" s="432">
        <f>E189</f>
        <v>12537000</v>
      </c>
    </row>
    <row r="189" spans="1:5" ht="83.25" hidden="1" thickBot="1">
      <c r="A189" s="417" t="s">
        <v>17</v>
      </c>
      <c r="B189" s="433" t="s">
        <v>274</v>
      </c>
      <c r="C189" s="189"/>
      <c r="D189" s="189">
        <v>12537000</v>
      </c>
      <c r="E189" s="434">
        <v>12537000</v>
      </c>
    </row>
    <row r="190" spans="1:5" ht="66.75" hidden="1" thickBot="1">
      <c r="A190" s="417" t="s">
        <v>18</v>
      </c>
      <c r="B190" s="433" t="s">
        <v>25</v>
      </c>
      <c r="C190" s="144">
        <f>C191</f>
        <v>0</v>
      </c>
      <c r="D190" s="144">
        <f>D191</f>
        <v>36748000</v>
      </c>
      <c r="E190" s="432">
        <f>E191</f>
        <v>36748000</v>
      </c>
    </row>
    <row r="191" spans="1:5" ht="66.75" hidden="1" thickBot="1">
      <c r="A191" s="417" t="s">
        <v>19</v>
      </c>
      <c r="B191" s="438" t="s">
        <v>26</v>
      </c>
      <c r="C191" s="189"/>
      <c r="D191" s="189">
        <v>36748000</v>
      </c>
      <c r="E191" s="434">
        <v>36748000</v>
      </c>
    </row>
    <row r="192" spans="1:5" ht="99.75" hidden="1" thickBot="1">
      <c r="A192" s="417" t="s">
        <v>20</v>
      </c>
      <c r="B192" s="438" t="s">
        <v>340</v>
      </c>
      <c r="C192" s="144">
        <f>C193</f>
        <v>0</v>
      </c>
      <c r="D192" s="144">
        <f>D193</f>
        <v>8951000</v>
      </c>
      <c r="E192" s="432">
        <f>E193</f>
        <v>8951000</v>
      </c>
    </row>
    <row r="193" spans="1:5" ht="83.25" hidden="1" thickBot="1">
      <c r="A193" s="417" t="s">
        <v>21</v>
      </c>
      <c r="B193" s="438" t="s">
        <v>339</v>
      </c>
      <c r="C193" s="189"/>
      <c r="D193" s="189">
        <v>8951000</v>
      </c>
      <c r="E193" s="434">
        <v>8951000</v>
      </c>
    </row>
    <row r="194" spans="1:5" ht="18.75" customHeight="1">
      <c r="A194" s="416" t="s">
        <v>275</v>
      </c>
      <c r="B194" s="431" t="s">
        <v>8</v>
      </c>
      <c r="C194" s="144">
        <f>C195</f>
        <v>6000</v>
      </c>
      <c r="D194" s="144"/>
      <c r="E194" s="432"/>
    </row>
    <row r="195" spans="1:5" ht="66" customHeight="1">
      <c r="A195" s="417" t="s">
        <v>269</v>
      </c>
      <c r="B195" s="433" t="s">
        <v>102</v>
      </c>
      <c r="C195" s="144">
        <f>C196</f>
        <v>6000</v>
      </c>
      <c r="D195" s="144">
        <f>D196</f>
        <v>0</v>
      </c>
      <c r="E195" s="432">
        <f>E196</f>
        <v>0</v>
      </c>
    </row>
    <row r="196" spans="1:5" ht="70.5" customHeight="1" thickBot="1">
      <c r="A196" s="417" t="s">
        <v>1147</v>
      </c>
      <c r="B196" s="433" t="s">
        <v>1148</v>
      </c>
      <c r="C196" s="189">
        <v>6000</v>
      </c>
      <c r="D196" s="189"/>
      <c r="E196" s="434"/>
    </row>
    <row r="197" spans="1:5" ht="0.75" customHeight="1" hidden="1" thickBot="1">
      <c r="A197" s="417" t="s">
        <v>22</v>
      </c>
      <c r="B197" s="459" t="s">
        <v>53</v>
      </c>
      <c r="C197" s="144">
        <f>C198</f>
        <v>0</v>
      </c>
      <c r="D197" s="144">
        <f>D198</f>
        <v>0</v>
      </c>
      <c r="E197" s="432">
        <f>E198</f>
        <v>0</v>
      </c>
    </row>
    <row r="198" spans="1:5" ht="21" customHeight="1" hidden="1" thickBot="1">
      <c r="A198" s="417" t="s">
        <v>23</v>
      </c>
      <c r="B198" s="459" t="s">
        <v>126</v>
      </c>
      <c r="C198" s="189"/>
      <c r="D198" s="189"/>
      <c r="E198" s="434"/>
    </row>
    <row r="199" spans="1:5" ht="2.25" customHeight="1" hidden="1" thickBot="1">
      <c r="A199" s="417" t="s">
        <v>168</v>
      </c>
      <c r="B199" s="433" t="s">
        <v>292</v>
      </c>
      <c r="C199" s="144"/>
      <c r="D199" s="144"/>
      <c r="E199" s="432"/>
    </row>
    <row r="200" spans="1:5" ht="30" customHeight="1" hidden="1" thickBot="1">
      <c r="A200" s="417" t="s">
        <v>169</v>
      </c>
      <c r="B200" s="433" t="s">
        <v>9</v>
      </c>
      <c r="C200" s="189"/>
      <c r="D200" s="189"/>
      <c r="E200" s="434"/>
    </row>
    <row r="201" spans="1:5" ht="26.25" customHeight="1" hidden="1" thickBot="1">
      <c r="A201" s="417" t="s">
        <v>317</v>
      </c>
      <c r="B201" s="433" t="s">
        <v>318</v>
      </c>
      <c r="C201" s="144"/>
      <c r="D201" s="144"/>
      <c r="E201" s="432"/>
    </row>
    <row r="202" spans="1:5" ht="36" customHeight="1" hidden="1" thickBot="1">
      <c r="A202" s="417" t="s">
        <v>322</v>
      </c>
      <c r="B202" s="433" t="s">
        <v>254</v>
      </c>
      <c r="C202" s="189"/>
      <c r="D202" s="189"/>
      <c r="E202" s="434"/>
    </row>
    <row r="203" spans="1:5" s="410" customFormat="1" ht="26.25" customHeight="1" hidden="1" thickBot="1">
      <c r="A203" s="420" t="s">
        <v>213</v>
      </c>
      <c r="B203" s="445" t="s">
        <v>214</v>
      </c>
      <c r="C203" s="144">
        <f>C204</f>
        <v>0</v>
      </c>
      <c r="D203" s="144">
        <f>D204</f>
        <v>0</v>
      </c>
      <c r="E203" s="432">
        <f>E204</f>
        <v>0</v>
      </c>
    </row>
    <row r="204" spans="1:5" s="410" customFormat="1" ht="26.25" customHeight="1" hidden="1" thickBot="1">
      <c r="A204" s="420" t="s">
        <v>233</v>
      </c>
      <c r="B204" s="445" t="s">
        <v>232</v>
      </c>
      <c r="C204" s="189"/>
      <c r="D204" s="189">
        <v>0</v>
      </c>
      <c r="E204" s="434">
        <v>0</v>
      </c>
    </row>
    <row r="205" spans="1:5" s="410" customFormat="1" ht="26.25" customHeight="1" hidden="1" thickBot="1">
      <c r="A205" s="417" t="s">
        <v>486</v>
      </c>
      <c r="B205" s="460" t="s">
        <v>485</v>
      </c>
      <c r="C205" s="144">
        <f>C206</f>
        <v>0</v>
      </c>
      <c r="D205" s="144">
        <f>D206</f>
        <v>0</v>
      </c>
      <c r="E205" s="432">
        <f>E206</f>
        <v>0</v>
      </c>
    </row>
    <row r="206" spans="1:5" s="410" customFormat="1" ht="30" customHeight="1" hidden="1" thickBot="1">
      <c r="A206" s="417" t="s">
        <v>487</v>
      </c>
      <c r="B206" s="460" t="s">
        <v>488</v>
      </c>
      <c r="C206" s="189"/>
      <c r="D206" s="189"/>
      <c r="E206" s="434"/>
    </row>
    <row r="207" spans="1:5" ht="30" customHeight="1" hidden="1" thickBot="1">
      <c r="A207" s="417" t="s">
        <v>649</v>
      </c>
      <c r="B207" s="440" t="s">
        <v>650</v>
      </c>
      <c r="C207" s="144">
        <f>C208</f>
        <v>0</v>
      </c>
      <c r="D207" s="144">
        <f>D208</f>
        <v>0</v>
      </c>
      <c r="E207" s="432">
        <f>E208</f>
        <v>0</v>
      </c>
    </row>
    <row r="208" spans="1:5" ht="27" customHeight="1" hidden="1" thickBot="1">
      <c r="A208" s="417" t="s">
        <v>648</v>
      </c>
      <c r="B208" s="440" t="s">
        <v>647</v>
      </c>
      <c r="C208" s="189"/>
      <c r="D208" s="189"/>
      <c r="E208" s="434"/>
    </row>
    <row r="209" spans="1:5" ht="30.75" customHeight="1" hidden="1" thickBot="1">
      <c r="A209" s="417" t="s">
        <v>676</v>
      </c>
      <c r="B209" s="440" t="s">
        <v>678</v>
      </c>
      <c r="C209" s="144">
        <f>C210</f>
        <v>0</v>
      </c>
      <c r="D209" s="144">
        <f>D210</f>
        <v>0</v>
      </c>
      <c r="E209" s="432">
        <f>E210</f>
        <v>0</v>
      </c>
    </row>
    <row r="210" spans="1:5" ht="33.75" customHeight="1" hidden="1" thickBot="1">
      <c r="A210" s="417" t="s">
        <v>675</v>
      </c>
      <c r="B210" s="440" t="s">
        <v>677</v>
      </c>
      <c r="C210" s="189"/>
      <c r="D210" s="189"/>
      <c r="E210" s="434"/>
    </row>
    <row r="211" spans="1:5" ht="51" customHeight="1" hidden="1" thickBot="1">
      <c r="A211" s="417" t="s">
        <v>168</v>
      </c>
      <c r="B211" s="440" t="s">
        <v>679</v>
      </c>
      <c r="C211" s="144">
        <f>C212</f>
        <v>0</v>
      </c>
      <c r="D211" s="144">
        <f>D212</f>
        <v>0</v>
      </c>
      <c r="E211" s="432">
        <f>E212</f>
        <v>0</v>
      </c>
    </row>
    <row r="212" spans="1:5" ht="50.25" hidden="1" thickBot="1">
      <c r="A212" s="417" t="s">
        <v>169</v>
      </c>
      <c r="B212" s="440" t="s">
        <v>680</v>
      </c>
      <c r="C212" s="189"/>
      <c r="D212" s="189"/>
      <c r="E212" s="434"/>
    </row>
    <row r="213" spans="1:5" ht="25.5" customHeight="1" hidden="1" thickBot="1">
      <c r="A213" s="416" t="s">
        <v>163</v>
      </c>
      <c r="B213" s="431" t="s">
        <v>165</v>
      </c>
      <c r="C213" s="144">
        <f aca="true" t="shared" si="4" ref="C213:E214">C214</f>
        <v>0</v>
      </c>
      <c r="D213" s="144">
        <f t="shared" si="4"/>
        <v>0</v>
      </c>
      <c r="E213" s="432">
        <f t="shared" si="4"/>
        <v>0</v>
      </c>
    </row>
    <row r="214" spans="1:5" ht="33.75" hidden="1" thickBot="1">
      <c r="A214" s="417" t="s">
        <v>164</v>
      </c>
      <c r="B214" s="433" t="s">
        <v>166</v>
      </c>
      <c r="C214" s="189">
        <f t="shared" si="4"/>
        <v>0</v>
      </c>
      <c r="D214" s="189">
        <f t="shared" si="4"/>
        <v>0</v>
      </c>
      <c r="E214" s="434">
        <f t="shared" si="4"/>
        <v>0</v>
      </c>
    </row>
    <row r="215" spans="1:5" ht="32.25" customHeight="1" hidden="1" thickBot="1">
      <c r="A215" s="417" t="s">
        <v>465</v>
      </c>
      <c r="B215" s="433" t="s">
        <v>166</v>
      </c>
      <c r="C215" s="461"/>
      <c r="D215" s="461"/>
      <c r="E215" s="462"/>
    </row>
    <row r="216" spans="1:5" ht="19.5" thickBot="1">
      <c r="A216" s="428" t="s">
        <v>55</v>
      </c>
      <c r="B216" s="463" t="s">
        <v>91</v>
      </c>
      <c r="C216" s="84">
        <f>C14+C117</f>
        <v>12754700</v>
      </c>
      <c r="D216" s="84">
        <f>D14+D117</f>
        <v>822827800</v>
      </c>
      <c r="E216" s="464">
        <f>E14+E117</f>
        <v>833692600</v>
      </c>
    </row>
    <row r="217" spans="2:5" ht="102.75" customHeight="1" hidden="1">
      <c r="B217" s="408" t="s">
        <v>103</v>
      </c>
      <c r="C217" s="412"/>
      <c r="D217" s="412"/>
      <c r="E217" s="412"/>
    </row>
    <row r="218" spans="2:5" ht="18.75" hidden="1">
      <c r="B218" s="408" t="s">
        <v>104</v>
      </c>
      <c r="C218" s="412"/>
      <c r="D218" s="412"/>
      <c r="E218" s="412"/>
    </row>
    <row r="219" spans="2:5" ht="18.75" hidden="1">
      <c r="B219" s="408" t="s">
        <v>105</v>
      </c>
      <c r="C219" s="412"/>
      <c r="D219" s="412"/>
      <c r="E219" s="412"/>
    </row>
    <row r="220" spans="2:5" ht="18.75" hidden="1">
      <c r="B220" s="408" t="s">
        <v>106</v>
      </c>
      <c r="C220" s="412"/>
      <c r="D220" s="412"/>
      <c r="E220" s="412"/>
    </row>
    <row r="221" spans="2:5" ht="18.75" hidden="1">
      <c r="B221" s="408" t="s">
        <v>107</v>
      </c>
      <c r="C221" s="412"/>
      <c r="D221" s="412"/>
      <c r="E221" s="412"/>
    </row>
    <row r="222" spans="2:5" ht="18.75" hidden="1">
      <c r="B222" s="408" t="s">
        <v>108</v>
      </c>
      <c r="C222" s="412"/>
      <c r="D222" s="412"/>
      <c r="E222" s="412"/>
    </row>
    <row r="223" spans="3:5" ht="18.75" hidden="1">
      <c r="C223" s="412"/>
      <c r="D223" s="412"/>
      <c r="E223" s="412"/>
    </row>
    <row r="224" spans="2:5" ht="18.75" hidden="1">
      <c r="B224" s="408" t="s">
        <v>279</v>
      </c>
      <c r="C224" s="413"/>
      <c r="D224" s="413"/>
      <c r="E224" s="413"/>
    </row>
    <row r="225" spans="2:5" ht="18.75" hidden="1">
      <c r="B225" s="414" t="s">
        <v>316</v>
      </c>
      <c r="C225" s="413"/>
      <c r="D225" s="413"/>
      <c r="E225" s="413"/>
    </row>
    <row r="226" spans="3:5" ht="18.75" hidden="1">
      <c r="C226" s="412"/>
      <c r="D226" s="412"/>
      <c r="E226" s="412"/>
    </row>
    <row r="227" spans="3:5" ht="18.75" hidden="1">
      <c r="C227" s="412"/>
      <c r="D227" s="412"/>
      <c r="E227" s="412"/>
    </row>
    <row r="228" spans="3:5" ht="18.75" hidden="1">
      <c r="C228" s="413"/>
      <c r="D228" s="413"/>
      <c r="E228" s="413"/>
    </row>
    <row r="229" ht="18.75" hidden="1"/>
    <row r="230" ht="18.75" hidden="1"/>
    <row r="231" ht="18.75" hidden="1"/>
    <row r="232" ht="18.75" hidden="1"/>
    <row r="234" spans="3:5" ht="18.75" hidden="1">
      <c r="C234" s="409">
        <v>203607600</v>
      </c>
      <c r="D234" s="409">
        <v>203607600</v>
      </c>
      <c r="E234" s="409">
        <v>203607600</v>
      </c>
    </row>
    <row r="235" spans="3:5" ht="18.75" hidden="1">
      <c r="C235" s="409">
        <f>C63+C83</f>
        <v>0</v>
      </c>
      <c r="D235" s="409">
        <f>D63+D83</f>
        <v>21178000</v>
      </c>
      <c r="E235" s="409">
        <f>E63+E83</f>
        <v>21178000</v>
      </c>
    </row>
    <row r="236" spans="3:5" ht="18.75" hidden="1">
      <c r="C236" s="409">
        <f>C216-C235</f>
        <v>12754700</v>
      </c>
      <c r="D236" s="409">
        <f>D216-D235</f>
        <v>801649800</v>
      </c>
      <c r="E236" s="409">
        <f>E216-E235</f>
        <v>812514600</v>
      </c>
    </row>
    <row r="237" ht="18.75" hidden="1"/>
    <row r="238" spans="3:5" ht="18.75" hidden="1">
      <c r="C238" s="409">
        <f>C234+C235</f>
        <v>203607600</v>
      </c>
      <c r="D238" s="409">
        <f>D234+D235</f>
        <v>224785600</v>
      </c>
      <c r="E238" s="409">
        <f>E234+E235</f>
        <v>224785600</v>
      </c>
    </row>
    <row r="239" spans="3:5" ht="18.75" hidden="1">
      <c r="C239" s="409">
        <f>C216-C23</f>
        <v>10450700</v>
      </c>
      <c r="D239" s="409">
        <f>D216-D23</f>
        <v>810759700</v>
      </c>
      <c r="E239" s="409">
        <f>E216-E23</f>
        <v>821624500</v>
      </c>
    </row>
    <row r="240" ht="18.75" hidden="1"/>
    <row r="241" ht="18.75" hidden="1">
      <c r="C241" s="409">
        <f>C14+C120</f>
        <v>12561600</v>
      </c>
    </row>
    <row r="242" ht="18.75" hidden="1"/>
    <row r="243" ht="18.75" hidden="1"/>
    <row r="244" ht="18.75" hidden="1"/>
    <row r="245" ht="18.75" hidden="1"/>
    <row r="246" ht="18.75" hidden="1"/>
    <row r="247" spans="2:5" ht="18.75" hidden="1">
      <c r="B247" s="408" t="s">
        <v>1010</v>
      </c>
      <c r="C247" s="409">
        <v>308000</v>
      </c>
      <c r="D247" s="409">
        <v>308000</v>
      </c>
      <c r="E247" s="409">
        <v>308000</v>
      </c>
    </row>
    <row r="248" spans="2:5" ht="18.75" hidden="1">
      <c r="B248" s="408" t="s">
        <v>1011</v>
      </c>
      <c r="C248" s="409">
        <v>338635000</v>
      </c>
      <c r="D248" s="409">
        <v>338635000</v>
      </c>
      <c r="E248" s="409">
        <v>338635000</v>
      </c>
    </row>
    <row r="249" spans="2:5" ht="18.75" hidden="1">
      <c r="B249" s="408" t="s">
        <v>1012</v>
      </c>
      <c r="C249" s="409">
        <v>85935000</v>
      </c>
      <c r="D249" s="409">
        <v>85935000</v>
      </c>
      <c r="E249" s="409">
        <v>85935000</v>
      </c>
    </row>
    <row r="250" spans="2:5" ht="18.75" hidden="1">
      <c r="B250" s="408" t="s">
        <v>1013</v>
      </c>
      <c r="C250" s="409">
        <v>36750000</v>
      </c>
      <c r="D250" s="409">
        <v>36750000</v>
      </c>
      <c r="E250" s="409">
        <v>36750000</v>
      </c>
    </row>
    <row r="251" spans="2:5" ht="18.75" hidden="1">
      <c r="B251" s="408" t="s">
        <v>1014</v>
      </c>
      <c r="C251" s="409">
        <v>4027000</v>
      </c>
      <c r="D251" s="409">
        <v>4027000</v>
      </c>
      <c r="E251" s="409">
        <v>4027000</v>
      </c>
    </row>
    <row r="252" spans="2:5" ht="18.75" hidden="1">
      <c r="B252" s="408" t="s">
        <v>1015</v>
      </c>
      <c r="C252" s="409">
        <v>307000</v>
      </c>
      <c r="D252" s="409">
        <v>307000</v>
      </c>
      <c r="E252" s="409">
        <v>307000</v>
      </c>
    </row>
    <row r="253" spans="2:5" ht="18.75" hidden="1">
      <c r="B253" s="408" t="s">
        <v>1016</v>
      </c>
      <c r="C253" s="409">
        <v>361000</v>
      </c>
      <c r="D253" s="409">
        <v>361000</v>
      </c>
      <c r="E253" s="409">
        <v>361000</v>
      </c>
    </row>
    <row r="254" spans="2:5" ht="18.75" hidden="1">
      <c r="B254" s="408" t="s">
        <v>1017</v>
      </c>
      <c r="C254" s="409">
        <v>420000</v>
      </c>
      <c r="D254" s="409">
        <v>420000</v>
      </c>
      <c r="E254" s="409">
        <v>420000</v>
      </c>
    </row>
    <row r="255" spans="2:5" ht="18.75" hidden="1">
      <c r="B255" s="408" t="s">
        <v>1018</v>
      </c>
      <c r="C255" s="409">
        <v>62000</v>
      </c>
      <c r="D255" s="409">
        <v>62000</v>
      </c>
      <c r="E255" s="409">
        <v>62000</v>
      </c>
    </row>
    <row r="256" ht="18.75" hidden="1"/>
    <row r="257" spans="3:5" ht="18.75" hidden="1">
      <c r="C257" s="409">
        <f>SUM(C247:C256)</f>
        <v>466805000</v>
      </c>
      <c r="D257" s="409">
        <f>SUM(D247:D256)</f>
        <v>466805000</v>
      </c>
      <c r="E257" s="409">
        <f>SUM(E247:E256)</f>
        <v>466805000</v>
      </c>
    </row>
    <row r="258" ht="18.75" hidden="1"/>
  </sheetData>
  <sheetProtection/>
  <mergeCells count="17">
    <mergeCell ref="L7:S7"/>
    <mergeCell ref="B2:H2"/>
    <mergeCell ref="L1:S1"/>
    <mergeCell ref="L3:S3"/>
    <mergeCell ref="L4:R4"/>
    <mergeCell ref="L5:R5"/>
    <mergeCell ref="L6:S6"/>
    <mergeCell ref="B1:H1"/>
    <mergeCell ref="B3:H3"/>
    <mergeCell ref="A11:E11"/>
    <mergeCell ref="A9:E9"/>
    <mergeCell ref="A10:E10"/>
    <mergeCell ref="B8:H8"/>
    <mergeCell ref="B4:H4"/>
    <mergeCell ref="B5:H5"/>
    <mergeCell ref="B6:H6"/>
    <mergeCell ref="B7:H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14"/>
  <sheetViews>
    <sheetView zoomScale="90" zoomScaleNormal="90" zoomScalePageLayoutView="0" workbookViewId="0" topLeftCell="A524">
      <selection activeCell="A3" sqref="A3:H3"/>
    </sheetView>
  </sheetViews>
  <sheetFormatPr defaultColWidth="9.00390625" defaultRowHeight="12.75"/>
  <cols>
    <col min="1" max="1" width="70.375" style="488" customWidth="1"/>
    <col min="2" max="2" width="6.875" style="496" customWidth="1"/>
    <col min="3" max="3" width="6.00390625" style="495" customWidth="1"/>
    <col min="4" max="4" width="5.25390625" style="495" customWidth="1"/>
    <col min="5" max="5" width="19.00390625" style="495" customWidth="1"/>
    <col min="6" max="6" width="7.375" style="495" customWidth="1"/>
    <col min="7" max="7" width="24.00390625" style="510" customWidth="1"/>
    <col min="8" max="8" width="14.00390625" style="0" hidden="1" customWidth="1"/>
    <col min="9" max="9" width="12.75390625" style="0" bestFit="1" customWidth="1"/>
  </cols>
  <sheetData>
    <row r="1" spans="1:16" ht="16.5" customHeight="1">
      <c r="A1" s="552" t="s">
        <v>1157</v>
      </c>
      <c r="B1" s="553"/>
      <c r="C1" s="553"/>
      <c r="D1" s="553"/>
      <c r="E1" s="553"/>
      <c r="F1" s="553"/>
      <c r="G1" s="553"/>
      <c r="H1" s="553"/>
      <c r="I1" s="548"/>
      <c r="J1" s="549"/>
      <c r="K1" s="549"/>
      <c r="L1" s="549"/>
      <c r="M1" s="549"/>
      <c r="N1" s="549"/>
      <c r="O1" s="549"/>
      <c r="P1" s="549"/>
    </row>
    <row r="2" spans="1:16" ht="16.5">
      <c r="A2" s="552" t="s">
        <v>1169</v>
      </c>
      <c r="B2" s="553"/>
      <c r="C2" s="553"/>
      <c r="D2" s="553"/>
      <c r="E2" s="553"/>
      <c r="F2" s="553"/>
      <c r="G2" s="553"/>
      <c r="H2" s="515"/>
      <c r="I2" s="548"/>
      <c r="J2" s="549"/>
      <c r="K2" s="549"/>
      <c r="L2" s="549"/>
      <c r="M2" s="549"/>
      <c r="N2" s="549"/>
      <c r="O2" s="549"/>
      <c r="P2" s="549"/>
    </row>
    <row r="3" spans="1:16" ht="31.5" customHeight="1">
      <c r="A3" s="552" t="s">
        <v>1155</v>
      </c>
      <c r="B3" s="554"/>
      <c r="C3" s="554"/>
      <c r="D3" s="554"/>
      <c r="E3" s="554"/>
      <c r="F3" s="554"/>
      <c r="G3" s="554"/>
      <c r="H3" s="554"/>
      <c r="I3" s="548"/>
      <c r="J3" s="549"/>
      <c r="K3" s="549"/>
      <c r="L3" s="549"/>
      <c r="M3" s="549"/>
      <c r="N3" s="549"/>
      <c r="O3" s="549"/>
      <c r="P3" s="549"/>
    </row>
    <row r="4" spans="1:16" ht="16.5">
      <c r="A4" s="552" t="s">
        <v>1055</v>
      </c>
      <c r="B4" s="553"/>
      <c r="C4" s="553"/>
      <c r="D4" s="553"/>
      <c r="E4" s="553"/>
      <c r="F4" s="553"/>
      <c r="G4" s="553"/>
      <c r="H4" s="515"/>
      <c r="I4" s="548"/>
      <c r="J4" s="549"/>
      <c r="K4" s="549"/>
      <c r="L4" s="549"/>
      <c r="M4" s="549"/>
      <c r="N4" s="549"/>
      <c r="O4" s="549"/>
      <c r="P4" s="549"/>
    </row>
    <row r="5" spans="1:16" ht="16.5">
      <c r="A5" s="552" t="s">
        <v>1054</v>
      </c>
      <c r="B5" s="553"/>
      <c r="C5" s="553"/>
      <c r="D5" s="553"/>
      <c r="E5" s="553"/>
      <c r="F5" s="553"/>
      <c r="G5" s="553"/>
      <c r="H5" s="515"/>
      <c r="I5" s="548"/>
      <c r="J5" s="549"/>
      <c r="K5" s="549"/>
      <c r="L5" s="549"/>
      <c r="M5" s="549"/>
      <c r="N5" s="549"/>
      <c r="O5" s="549"/>
      <c r="P5" s="549"/>
    </row>
    <row r="6" spans="1:16" ht="16.5">
      <c r="A6" s="557" t="s">
        <v>1164</v>
      </c>
      <c r="B6" s="553"/>
      <c r="C6" s="553"/>
      <c r="D6" s="553"/>
      <c r="E6" s="553"/>
      <c r="F6" s="553"/>
      <c r="G6" s="553"/>
      <c r="H6" s="553"/>
      <c r="I6" s="548"/>
      <c r="J6" s="549"/>
      <c r="K6" s="549"/>
      <c r="L6" s="549"/>
      <c r="M6" s="549"/>
      <c r="N6" s="549"/>
      <c r="O6" s="549"/>
      <c r="P6" s="549"/>
    </row>
    <row r="7" spans="1:16" ht="16.5">
      <c r="A7" s="557" t="s">
        <v>1174</v>
      </c>
      <c r="B7" s="553"/>
      <c r="C7" s="553"/>
      <c r="D7" s="553"/>
      <c r="E7" s="553"/>
      <c r="F7" s="553"/>
      <c r="G7" s="553"/>
      <c r="H7" s="553"/>
      <c r="I7" s="548"/>
      <c r="J7" s="549"/>
      <c r="K7" s="549"/>
      <c r="L7" s="549"/>
      <c r="M7" s="549"/>
      <c r="N7" s="549"/>
      <c r="O7" s="549"/>
      <c r="P7" s="549"/>
    </row>
    <row r="8" spans="1:8" ht="16.5" customHeight="1">
      <c r="A8" s="548"/>
      <c r="B8" s="549"/>
      <c r="C8" s="549"/>
      <c r="D8" s="549"/>
      <c r="E8" s="549"/>
      <c r="F8" s="549"/>
      <c r="G8" s="549"/>
      <c r="H8" s="549"/>
    </row>
    <row r="9" spans="1:8" ht="13.5" customHeight="1">
      <c r="A9" s="548"/>
      <c r="B9" s="549"/>
      <c r="C9" s="549"/>
      <c r="D9" s="549"/>
      <c r="E9" s="549"/>
      <c r="F9" s="549"/>
      <c r="G9" s="549"/>
      <c r="H9" s="549"/>
    </row>
    <row r="10" spans="1:7" ht="18.75">
      <c r="A10" s="555" t="s">
        <v>174</v>
      </c>
      <c r="B10" s="555"/>
      <c r="C10" s="555"/>
      <c r="D10" s="555"/>
      <c r="E10" s="555"/>
      <c r="F10" s="555"/>
      <c r="G10" s="555"/>
    </row>
    <row r="11" spans="1:7" ht="16.5">
      <c r="A11" s="525" t="s">
        <v>1158</v>
      </c>
      <c r="B11" s="525"/>
      <c r="C11" s="525"/>
      <c r="D11" s="525"/>
      <c r="E11" s="525"/>
      <c r="F11" s="525"/>
      <c r="G11" s="525"/>
    </row>
    <row r="12" spans="1:7" ht="18.75">
      <c r="A12" s="556" t="s">
        <v>1159</v>
      </c>
      <c r="B12" s="556"/>
      <c r="C12" s="556"/>
      <c r="D12" s="556"/>
      <c r="E12" s="556"/>
      <c r="F12" s="556"/>
      <c r="G12" s="556"/>
    </row>
    <row r="13" spans="2:7" ht="15" customHeight="1" thickBot="1">
      <c r="B13" s="12"/>
      <c r="C13" s="6" t="s">
        <v>68</v>
      </c>
      <c r="D13" s="5"/>
      <c r="E13" s="5"/>
      <c r="F13" s="5"/>
      <c r="G13" s="16"/>
    </row>
    <row r="14" spans="1:7" ht="57.75" customHeight="1" thickBot="1">
      <c r="A14" s="78" t="s">
        <v>69</v>
      </c>
      <c r="B14" s="79"/>
      <c r="C14" s="80" t="s">
        <v>70</v>
      </c>
      <c r="D14" s="80" t="s">
        <v>71</v>
      </c>
      <c r="E14" s="80" t="s">
        <v>72</v>
      </c>
      <c r="F14" s="497" t="s">
        <v>73</v>
      </c>
      <c r="G14" s="500" t="s">
        <v>605</v>
      </c>
    </row>
    <row r="15" spans="1:7" ht="24" customHeight="1" hidden="1">
      <c r="A15" s="81" t="s">
        <v>389</v>
      </c>
      <c r="B15" s="82">
        <v>901</v>
      </c>
      <c r="C15" s="83"/>
      <c r="D15" s="83"/>
      <c r="E15" s="83"/>
      <c r="F15" s="83"/>
      <c r="G15" s="501">
        <f>G16+G33</f>
        <v>0</v>
      </c>
    </row>
    <row r="16" spans="1:7" ht="17.25" hidden="1" thickBot="1">
      <c r="A16" s="55" t="s">
        <v>204</v>
      </c>
      <c r="B16" s="85">
        <v>901</v>
      </c>
      <c r="C16" s="57" t="s">
        <v>31</v>
      </c>
      <c r="D16" s="57"/>
      <c r="E16" s="57"/>
      <c r="F16" s="51"/>
      <c r="G16" s="61">
        <f>G17+G26</f>
        <v>0</v>
      </c>
    </row>
    <row r="17" spans="1:7" ht="8.25" customHeight="1" hidden="1">
      <c r="A17" s="40" t="s">
        <v>444</v>
      </c>
      <c r="B17" s="87">
        <v>901</v>
      </c>
      <c r="C17" s="41" t="s">
        <v>31</v>
      </c>
      <c r="D17" s="42" t="s">
        <v>40</v>
      </c>
      <c r="E17" s="42"/>
      <c r="F17" s="38"/>
      <c r="G17" s="39">
        <f>G18</f>
        <v>0</v>
      </c>
    </row>
    <row r="18" spans="1:7" s="123" customFormat="1" ht="50.25" hidden="1" thickBot="1">
      <c r="A18" s="40" t="s">
        <v>632</v>
      </c>
      <c r="B18" s="87">
        <v>901</v>
      </c>
      <c r="C18" s="41" t="s">
        <v>31</v>
      </c>
      <c r="D18" s="42" t="s">
        <v>40</v>
      </c>
      <c r="E18" s="242" t="s">
        <v>684</v>
      </c>
      <c r="F18" s="238"/>
      <c r="G18" s="39">
        <f>G19</f>
        <v>0</v>
      </c>
    </row>
    <row r="19" spans="1:7" s="123" customFormat="1" ht="33.75" hidden="1" thickBot="1">
      <c r="A19" s="40" t="s">
        <v>590</v>
      </c>
      <c r="B19" s="87">
        <v>901</v>
      </c>
      <c r="C19" s="41" t="s">
        <v>31</v>
      </c>
      <c r="D19" s="42" t="s">
        <v>40</v>
      </c>
      <c r="E19" s="42" t="s">
        <v>685</v>
      </c>
      <c r="F19" s="238"/>
      <c r="G19" s="39">
        <f>G20+G22</f>
        <v>0</v>
      </c>
    </row>
    <row r="20" spans="1:7" s="123" customFormat="1" ht="33.75" hidden="1" thickBot="1">
      <c r="A20" s="40" t="s">
        <v>508</v>
      </c>
      <c r="B20" s="87">
        <v>901</v>
      </c>
      <c r="C20" s="41" t="s">
        <v>31</v>
      </c>
      <c r="D20" s="42" t="s">
        <v>40</v>
      </c>
      <c r="E20" s="42" t="s">
        <v>686</v>
      </c>
      <c r="F20" s="238"/>
      <c r="G20" s="39">
        <f>G21</f>
        <v>0</v>
      </c>
    </row>
    <row r="21" spans="1:7" s="123" customFormat="1" ht="33.75" hidden="1" thickBot="1">
      <c r="A21" s="36" t="s">
        <v>509</v>
      </c>
      <c r="B21" s="88">
        <v>901</v>
      </c>
      <c r="C21" s="37" t="s">
        <v>31</v>
      </c>
      <c r="D21" s="38" t="s">
        <v>40</v>
      </c>
      <c r="E21" s="38" t="s">
        <v>686</v>
      </c>
      <c r="F21" s="38" t="s">
        <v>510</v>
      </c>
      <c r="G21" s="63"/>
    </row>
    <row r="22" spans="1:7" s="123" customFormat="1" ht="17.25" hidden="1" thickBot="1">
      <c r="A22" s="40" t="s">
        <v>511</v>
      </c>
      <c r="B22" s="87">
        <v>901</v>
      </c>
      <c r="C22" s="41" t="s">
        <v>31</v>
      </c>
      <c r="D22" s="42" t="s">
        <v>40</v>
      </c>
      <c r="E22" s="42" t="s">
        <v>687</v>
      </c>
      <c r="F22" s="38"/>
      <c r="G22" s="63">
        <f>G23+G24+G25</f>
        <v>0</v>
      </c>
    </row>
    <row r="23" spans="1:7" s="123" customFormat="1" ht="33.75" hidden="1" thickBot="1">
      <c r="A23" s="36" t="s">
        <v>509</v>
      </c>
      <c r="B23" s="88">
        <v>901</v>
      </c>
      <c r="C23" s="37" t="s">
        <v>31</v>
      </c>
      <c r="D23" s="38" t="s">
        <v>40</v>
      </c>
      <c r="E23" s="38" t="s">
        <v>687</v>
      </c>
      <c r="F23" s="38" t="s">
        <v>510</v>
      </c>
      <c r="G23" s="63"/>
    </row>
    <row r="24" spans="1:7" s="123" customFormat="1" ht="33.75" hidden="1" thickBot="1">
      <c r="A24" s="182" t="s">
        <v>512</v>
      </c>
      <c r="B24" s="88">
        <v>901</v>
      </c>
      <c r="C24" s="37" t="s">
        <v>31</v>
      </c>
      <c r="D24" s="38" t="s">
        <v>40</v>
      </c>
      <c r="E24" s="38" t="s">
        <v>687</v>
      </c>
      <c r="F24" s="38" t="s">
        <v>513</v>
      </c>
      <c r="G24" s="63"/>
    </row>
    <row r="25" spans="1:7" s="123" customFormat="1" ht="17.25" hidden="1" thickBot="1">
      <c r="A25" s="182" t="s">
        <v>514</v>
      </c>
      <c r="B25" s="88">
        <v>901</v>
      </c>
      <c r="C25" s="37" t="s">
        <v>31</v>
      </c>
      <c r="D25" s="38" t="s">
        <v>40</v>
      </c>
      <c r="E25" s="38" t="s">
        <v>687</v>
      </c>
      <c r="F25" s="38" t="s">
        <v>515</v>
      </c>
      <c r="G25" s="63"/>
    </row>
    <row r="26" spans="1:7" ht="50.25" hidden="1" thickBot="1">
      <c r="A26" s="40" t="s">
        <v>284</v>
      </c>
      <c r="B26" s="90">
        <v>901</v>
      </c>
      <c r="C26" s="41" t="s">
        <v>31</v>
      </c>
      <c r="D26" s="41" t="s">
        <v>37</v>
      </c>
      <c r="E26" s="42"/>
      <c r="F26" s="38"/>
      <c r="G26" s="63">
        <f>G27</f>
        <v>0</v>
      </c>
    </row>
    <row r="27" spans="1:7" ht="36" customHeight="1" hidden="1">
      <c r="A27" s="36" t="s">
        <v>632</v>
      </c>
      <c r="B27" s="88">
        <v>901</v>
      </c>
      <c r="C27" s="37" t="s">
        <v>31</v>
      </c>
      <c r="D27" s="37" t="s">
        <v>37</v>
      </c>
      <c r="E27" s="236" t="s">
        <v>684</v>
      </c>
      <c r="F27" s="38"/>
      <c r="G27" s="63">
        <f>G28</f>
        <v>0</v>
      </c>
    </row>
    <row r="28" spans="1:7" s="232" customFormat="1" ht="33.75" hidden="1" thickBot="1">
      <c r="A28" s="40" t="s">
        <v>589</v>
      </c>
      <c r="B28" s="87">
        <v>901</v>
      </c>
      <c r="C28" s="41" t="s">
        <v>31</v>
      </c>
      <c r="D28" s="41" t="s">
        <v>37</v>
      </c>
      <c r="E28" s="67" t="s">
        <v>690</v>
      </c>
      <c r="F28" s="38"/>
      <c r="G28" s="63">
        <f>G29+G31</f>
        <v>0</v>
      </c>
    </row>
    <row r="29" spans="1:7" s="123" customFormat="1" ht="23.25" customHeight="1" hidden="1">
      <c r="A29" s="36" t="s">
        <v>516</v>
      </c>
      <c r="B29" s="88">
        <v>901</v>
      </c>
      <c r="C29" s="37" t="s">
        <v>31</v>
      </c>
      <c r="D29" s="37" t="s">
        <v>37</v>
      </c>
      <c r="E29" s="48" t="s">
        <v>691</v>
      </c>
      <c r="F29" s="37"/>
      <c r="G29" s="63">
        <f>G30</f>
        <v>0</v>
      </c>
    </row>
    <row r="30" spans="1:7" s="123" customFormat="1" ht="33.75" hidden="1" thickBot="1">
      <c r="A30" s="36" t="s">
        <v>509</v>
      </c>
      <c r="B30" s="88">
        <v>901</v>
      </c>
      <c r="C30" s="37" t="s">
        <v>31</v>
      </c>
      <c r="D30" s="37" t="s">
        <v>37</v>
      </c>
      <c r="E30" s="48" t="s">
        <v>691</v>
      </c>
      <c r="F30" s="38" t="s">
        <v>510</v>
      </c>
      <c r="G30" s="63"/>
    </row>
    <row r="31" spans="1:7" s="123" customFormat="1" ht="17.25" hidden="1" thickBot="1">
      <c r="A31" s="36" t="s">
        <v>511</v>
      </c>
      <c r="B31" s="88">
        <v>901</v>
      </c>
      <c r="C31" s="37" t="s">
        <v>31</v>
      </c>
      <c r="D31" s="37" t="s">
        <v>37</v>
      </c>
      <c r="E31" s="48" t="s">
        <v>980</v>
      </c>
      <c r="F31" s="37"/>
      <c r="G31" s="63">
        <f>G32</f>
        <v>0</v>
      </c>
    </row>
    <row r="32" spans="1:7" s="123" customFormat="1" ht="33.75" hidden="1" thickBot="1">
      <c r="A32" s="36" t="s">
        <v>509</v>
      </c>
      <c r="B32" s="88">
        <v>901</v>
      </c>
      <c r="C32" s="37" t="s">
        <v>31</v>
      </c>
      <c r="D32" s="37" t="s">
        <v>37</v>
      </c>
      <c r="E32" s="48" t="s">
        <v>980</v>
      </c>
      <c r="F32" s="38" t="s">
        <v>510</v>
      </c>
      <c r="G32" s="63"/>
    </row>
    <row r="33" spans="1:7" ht="3" customHeight="1" hidden="1">
      <c r="A33" s="40" t="s">
        <v>74</v>
      </c>
      <c r="B33" s="87">
        <v>901</v>
      </c>
      <c r="C33" s="42" t="s">
        <v>30</v>
      </c>
      <c r="D33" s="42"/>
      <c r="E33" s="48"/>
      <c r="F33" s="48"/>
      <c r="G33" s="189">
        <f>G34</f>
        <v>0</v>
      </c>
    </row>
    <row r="34" spans="1:7" ht="33.75" hidden="1" thickBot="1">
      <c r="A34" s="179" t="s">
        <v>466</v>
      </c>
      <c r="B34" s="87">
        <v>901</v>
      </c>
      <c r="C34" s="42" t="s">
        <v>30</v>
      </c>
      <c r="D34" s="42" t="s">
        <v>35</v>
      </c>
      <c r="E34" s="67"/>
      <c r="F34" s="48"/>
      <c r="G34" s="189">
        <f>G35</f>
        <v>0</v>
      </c>
    </row>
    <row r="35" spans="1:7" s="123" customFormat="1" ht="50.25" hidden="1" thickBot="1">
      <c r="A35" s="269" t="s">
        <v>736</v>
      </c>
      <c r="B35" s="87">
        <v>901</v>
      </c>
      <c r="C35" s="42" t="s">
        <v>30</v>
      </c>
      <c r="D35" s="42" t="s">
        <v>35</v>
      </c>
      <c r="E35" s="467" t="s">
        <v>713</v>
      </c>
      <c r="F35" s="221"/>
      <c r="G35" s="189">
        <f>G36</f>
        <v>0</v>
      </c>
    </row>
    <row r="36" spans="1:7" s="123" customFormat="1" ht="33.75" hidden="1" thickBot="1">
      <c r="A36" s="213" t="s">
        <v>984</v>
      </c>
      <c r="B36" s="88">
        <v>901</v>
      </c>
      <c r="C36" s="38" t="s">
        <v>30</v>
      </c>
      <c r="D36" s="38" t="s">
        <v>35</v>
      </c>
      <c r="E36" s="275" t="s">
        <v>985</v>
      </c>
      <c r="F36" s="238"/>
      <c r="G36" s="189">
        <f>G37</f>
        <v>0</v>
      </c>
    </row>
    <row r="37" spans="1:7" s="123" customFormat="1" ht="33.75" hidden="1" thickBot="1">
      <c r="A37" s="213" t="s">
        <v>1009</v>
      </c>
      <c r="B37" s="88">
        <v>901</v>
      </c>
      <c r="C37" s="38" t="s">
        <v>30</v>
      </c>
      <c r="D37" s="38" t="s">
        <v>35</v>
      </c>
      <c r="E37" s="275" t="s">
        <v>986</v>
      </c>
      <c r="F37" s="238"/>
      <c r="G37" s="189">
        <f>G38</f>
        <v>0</v>
      </c>
    </row>
    <row r="38" spans="1:7" s="123" customFormat="1" ht="33.75" hidden="1" thickBot="1">
      <c r="A38" s="259" t="s">
        <v>512</v>
      </c>
      <c r="B38" s="88">
        <v>901</v>
      </c>
      <c r="C38" s="38" t="s">
        <v>30</v>
      </c>
      <c r="D38" s="38" t="s">
        <v>35</v>
      </c>
      <c r="E38" s="275" t="s">
        <v>986</v>
      </c>
      <c r="F38" s="238">
        <v>240</v>
      </c>
      <c r="G38" s="189"/>
    </row>
    <row r="39" spans="1:7" ht="33.75" thickBot="1">
      <c r="A39" s="81" t="s">
        <v>1143</v>
      </c>
      <c r="B39" s="347" t="s">
        <v>1057</v>
      </c>
      <c r="C39" s="83"/>
      <c r="D39" s="83"/>
      <c r="E39" s="83"/>
      <c r="F39" s="83"/>
      <c r="G39" s="501"/>
    </row>
    <row r="40" spans="1:7" ht="16.5">
      <c r="A40" s="55" t="s">
        <v>204</v>
      </c>
      <c r="B40" s="89" t="s">
        <v>1057</v>
      </c>
      <c r="C40" s="57" t="s">
        <v>31</v>
      </c>
      <c r="D40" s="57"/>
      <c r="E40" s="57"/>
      <c r="F40" s="51"/>
      <c r="G40" s="114">
        <f>G41+G46+G71</f>
        <v>2799168</v>
      </c>
    </row>
    <row r="41" spans="1:7" ht="39" customHeight="1">
      <c r="A41" s="40" t="s">
        <v>80</v>
      </c>
      <c r="B41" s="90" t="s">
        <v>1057</v>
      </c>
      <c r="C41" s="41" t="s">
        <v>31</v>
      </c>
      <c r="D41" s="42" t="s">
        <v>36</v>
      </c>
      <c r="E41" s="42"/>
      <c r="F41" s="38"/>
      <c r="G41" s="63">
        <f>G42</f>
        <v>898000</v>
      </c>
    </row>
    <row r="42" spans="1:7" s="1" customFormat="1" ht="64.5" customHeight="1">
      <c r="A42" s="40" t="s">
        <v>632</v>
      </c>
      <c r="B42" s="87" t="s">
        <v>1057</v>
      </c>
      <c r="C42" s="41" t="s">
        <v>31</v>
      </c>
      <c r="D42" s="41" t="s">
        <v>36</v>
      </c>
      <c r="E42" s="242" t="s">
        <v>684</v>
      </c>
      <c r="F42" s="38"/>
      <c r="G42" s="63">
        <f>G43</f>
        <v>898000</v>
      </c>
    </row>
    <row r="43" spans="1:7" s="232" customFormat="1" ht="37.5" customHeight="1">
      <c r="A43" s="40" t="s">
        <v>591</v>
      </c>
      <c r="B43" s="87" t="s">
        <v>1057</v>
      </c>
      <c r="C43" s="41" t="s">
        <v>31</v>
      </c>
      <c r="D43" s="41" t="s">
        <v>36</v>
      </c>
      <c r="E43" s="42" t="s">
        <v>682</v>
      </c>
      <c r="F43" s="38"/>
      <c r="G43" s="63">
        <f>G44</f>
        <v>898000</v>
      </c>
    </row>
    <row r="44" spans="1:7" s="123" customFormat="1" ht="16.5">
      <c r="A44" s="36" t="s">
        <v>258</v>
      </c>
      <c r="B44" s="88" t="s">
        <v>1057</v>
      </c>
      <c r="C44" s="37" t="s">
        <v>31</v>
      </c>
      <c r="D44" s="37" t="s">
        <v>36</v>
      </c>
      <c r="E44" s="38" t="s">
        <v>683</v>
      </c>
      <c r="F44" s="38"/>
      <c r="G44" s="63">
        <f>G45</f>
        <v>898000</v>
      </c>
    </row>
    <row r="45" spans="1:7" s="123" customFormat="1" ht="33">
      <c r="A45" s="36" t="s">
        <v>509</v>
      </c>
      <c r="B45" s="88" t="s">
        <v>1057</v>
      </c>
      <c r="C45" s="37" t="s">
        <v>31</v>
      </c>
      <c r="D45" s="37" t="s">
        <v>36</v>
      </c>
      <c r="E45" s="38" t="s">
        <v>683</v>
      </c>
      <c r="F45" s="38" t="s">
        <v>510</v>
      </c>
      <c r="G45" s="63">
        <v>898000</v>
      </c>
    </row>
    <row r="46" spans="1:7" ht="59.25" customHeight="1">
      <c r="A46" s="40" t="s">
        <v>328</v>
      </c>
      <c r="B46" s="121" t="s">
        <v>1057</v>
      </c>
      <c r="C46" s="56" t="s">
        <v>31</v>
      </c>
      <c r="D46" s="96" t="s">
        <v>34</v>
      </c>
      <c r="E46" s="96"/>
      <c r="F46" s="72"/>
      <c r="G46" s="74">
        <f>G47+G54</f>
        <v>1865168</v>
      </c>
    </row>
    <row r="47" spans="1:7" ht="65.25" customHeight="1">
      <c r="A47" s="40" t="s">
        <v>632</v>
      </c>
      <c r="B47" s="87" t="s">
        <v>1057</v>
      </c>
      <c r="C47" s="41" t="s">
        <v>31</v>
      </c>
      <c r="D47" s="41" t="s">
        <v>34</v>
      </c>
      <c r="E47" s="242" t="s">
        <v>684</v>
      </c>
      <c r="F47" s="38"/>
      <c r="G47" s="63">
        <f>G48</f>
        <v>1865168</v>
      </c>
    </row>
    <row r="48" spans="1:7" s="1" customFormat="1" ht="20.25" customHeight="1">
      <c r="A48" s="40" t="s">
        <v>592</v>
      </c>
      <c r="B48" s="87" t="s">
        <v>1057</v>
      </c>
      <c r="C48" s="41" t="s">
        <v>31</v>
      </c>
      <c r="D48" s="41" t="s">
        <v>34</v>
      </c>
      <c r="E48" s="67" t="s">
        <v>688</v>
      </c>
      <c r="F48" s="38"/>
      <c r="G48" s="189">
        <f>G49</f>
        <v>1865168</v>
      </c>
    </row>
    <row r="49" spans="1:7" s="123" customFormat="1" ht="16.5">
      <c r="A49" s="36" t="s">
        <v>511</v>
      </c>
      <c r="B49" s="88" t="s">
        <v>1057</v>
      </c>
      <c r="C49" s="37" t="s">
        <v>31</v>
      </c>
      <c r="D49" s="37" t="s">
        <v>34</v>
      </c>
      <c r="E49" s="48" t="s">
        <v>689</v>
      </c>
      <c r="F49" s="38"/>
      <c r="G49" s="63">
        <f>G50+G51+G52+G53</f>
        <v>1865168</v>
      </c>
    </row>
    <row r="50" spans="1:7" s="123" customFormat="1" ht="33">
      <c r="A50" s="36" t="s">
        <v>509</v>
      </c>
      <c r="B50" s="88" t="s">
        <v>1057</v>
      </c>
      <c r="C50" s="37" t="s">
        <v>31</v>
      </c>
      <c r="D50" s="37" t="s">
        <v>34</v>
      </c>
      <c r="E50" s="48" t="s">
        <v>689</v>
      </c>
      <c r="F50" s="38" t="s">
        <v>510</v>
      </c>
      <c r="G50" s="63">
        <v>1056068</v>
      </c>
    </row>
    <row r="51" spans="1:7" s="123" customFormat="1" ht="33">
      <c r="A51" s="182" t="s">
        <v>512</v>
      </c>
      <c r="B51" s="88" t="s">
        <v>1057</v>
      </c>
      <c r="C51" s="37" t="s">
        <v>31</v>
      </c>
      <c r="D51" s="37" t="s">
        <v>34</v>
      </c>
      <c r="E51" s="48" t="s">
        <v>689</v>
      </c>
      <c r="F51" s="38" t="s">
        <v>513</v>
      </c>
      <c r="G51" s="63">
        <v>793100</v>
      </c>
    </row>
    <row r="52" spans="1:7" s="123" customFormat="1" ht="18.75" customHeight="1">
      <c r="A52" s="182" t="s">
        <v>618</v>
      </c>
      <c r="B52" s="88" t="s">
        <v>1057</v>
      </c>
      <c r="C52" s="37" t="s">
        <v>31</v>
      </c>
      <c r="D52" s="37" t="s">
        <v>34</v>
      </c>
      <c r="E52" s="48" t="s">
        <v>689</v>
      </c>
      <c r="F52" s="38" t="s">
        <v>617</v>
      </c>
      <c r="G52" s="63">
        <v>2000</v>
      </c>
    </row>
    <row r="53" spans="1:7" s="123" customFormat="1" ht="15.75" customHeight="1">
      <c r="A53" s="182" t="s">
        <v>514</v>
      </c>
      <c r="B53" s="88" t="s">
        <v>1057</v>
      </c>
      <c r="C53" s="37" t="s">
        <v>31</v>
      </c>
      <c r="D53" s="37" t="s">
        <v>34</v>
      </c>
      <c r="E53" s="48" t="s">
        <v>689</v>
      </c>
      <c r="F53" s="38" t="s">
        <v>515</v>
      </c>
      <c r="G53" s="63">
        <v>14000</v>
      </c>
    </row>
    <row r="54" spans="1:7" s="123" customFormat="1" ht="57" customHeight="1" hidden="1">
      <c r="A54" s="249" t="s">
        <v>736</v>
      </c>
      <c r="B54" s="87" t="s">
        <v>1057</v>
      </c>
      <c r="C54" s="41" t="s">
        <v>31</v>
      </c>
      <c r="D54" s="41" t="s">
        <v>34</v>
      </c>
      <c r="E54" s="237" t="s">
        <v>713</v>
      </c>
      <c r="F54" s="218"/>
      <c r="G54" s="189">
        <f>G55</f>
        <v>0</v>
      </c>
    </row>
    <row r="55" spans="1:7" s="123" customFormat="1" ht="33" hidden="1">
      <c r="A55" s="211" t="s">
        <v>1000</v>
      </c>
      <c r="B55" s="88" t="s">
        <v>1057</v>
      </c>
      <c r="C55" s="37" t="s">
        <v>31</v>
      </c>
      <c r="D55" s="37" t="s">
        <v>34</v>
      </c>
      <c r="E55" s="236" t="s">
        <v>826</v>
      </c>
      <c r="F55" s="238"/>
      <c r="G55" s="63">
        <f>G56+G58+G60+G62</f>
        <v>0</v>
      </c>
    </row>
    <row r="56" spans="1:7" s="123" customFormat="1" ht="49.5" hidden="1">
      <c r="A56" s="211" t="s">
        <v>823</v>
      </c>
      <c r="B56" s="88" t="s">
        <v>1057</v>
      </c>
      <c r="C56" s="37" t="s">
        <v>31</v>
      </c>
      <c r="D56" s="37" t="s">
        <v>34</v>
      </c>
      <c r="E56" s="236" t="s">
        <v>827</v>
      </c>
      <c r="F56" s="238"/>
      <c r="G56" s="63">
        <f>G57</f>
        <v>0</v>
      </c>
    </row>
    <row r="57" spans="1:7" s="123" customFormat="1" ht="33" hidden="1">
      <c r="A57" s="100" t="s">
        <v>509</v>
      </c>
      <c r="B57" s="88" t="s">
        <v>1057</v>
      </c>
      <c r="C57" s="37" t="s">
        <v>31</v>
      </c>
      <c r="D57" s="37" t="s">
        <v>34</v>
      </c>
      <c r="E57" s="236" t="s">
        <v>827</v>
      </c>
      <c r="F57" s="238">
        <v>120</v>
      </c>
      <c r="G57" s="63"/>
    </row>
    <row r="58" spans="1:7" s="123" customFormat="1" ht="33" hidden="1">
      <c r="A58" s="211" t="s">
        <v>825</v>
      </c>
      <c r="B58" s="88" t="s">
        <v>1057</v>
      </c>
      <c r="C58" s="37" t="s">
        <v>31</v>
      </c>
      <c r="D58" s="37" t="s">
        <v>34</v>
      </c>
      <c r="E58" s="236" t="s">
        <v>830</v>
      </c>
      <c r="F58" s="238"/>
      <c r="G58" s="63">
        <f>G59</f>
        <v>0</v>
      </c>
    </row>
    <row r="59" spans="1:7" s="123" customFormat="1" ht="33" hidden="1">
      <c r="A59" s="100" t="s">
        <v>509</v>
      </c>
      <c r="B59" s="88" t="s">
        <v>1057</v>
      </c>
      <c r="C59" s="37" t="s">
        <v>31</v>
      </c>
      <c r="D59" s="37" t="s">
        <v>34</v>
      </c>
      <c r="E59" s="236" t="s">
        <v>830</v>
      </c>
      <c r="F59" s="238">
        <v>120</v>
      </c>
      <c r="G59" s="63"/>
    </row>
    <row r="60" spans="1:7" s="123" customFormat="1" ht="49.5" hidden="1">
      <c r="A60" s="211" t="s">
        <v>824</v>
      </c>
      <c r="B60" s="88" t="s">
        <v>1057</v>
      </c>
      <c r="C60" s="37" t="s">
        <v>31</v>
      </c>
      <c r="D60" s="37" t="s">
        <v>34</v>
      </c>
      <c r="E60" s="236" t="s">
        <v>828</v>
      </c>
      <c r="F60" s="238"/>
      <c r="G60" s="63">
        <f>G61</f>
        <v>0</v>
      </c>
    </row>
    <row r="61" spans="1:7" s="123" customFormat="1" ht="33" hidden="1">
      <c r="A61" s="100" t="s">
        <v>509</v>
      </c>
      <c r="B61" s="88" t="s">
        <v>1057</v>
      </c>
      <c r="C61" s="37" t="s">
        <v>31</v>
      </c>
      <c r="D61" s="37" t="s">
        <v>34</v>
      </c>
      <c r="E61" s="236" t="s">
        <v>828</v>
      </c>
      <c r="F61" s="238">
        <v>120</v>
      </c>
      <c r="G61" s="63"/>
    </row>
    <row r="62" spans="1:7" s="123" customFormat="1" ht="49.5" hidden="1">
      <c r="A62" s="211" t="s">
        <v>654</v>
      </c>
      <c r="B62" s="88" t="s">
        <v>1057</v>
      </c>
      <c r="C62" s="37" t="s">
        <v>31</v>
      </c>
      <c r="D62" s="37" t="s">
        <v>34</v>
      </c>
      <c r="E62" s="236" t="s">
        <v>829</v>
      </c>
      <c r="F62" s="238"/>
      <c r="G62" s="63">
        <f>G63</f>
        <v>0</v>
      </c>
    </row>
    <row r="63" spans="1:7" s="123" customFormat="1" ht="33" hidden="1">
      <c r="A63" s="100" t="s">
        <v>512</v>
      </c>
      <c r="B63" s="88" t="s">
        <v>1057</v>
      </c>
      <c r="C63" s="37" t="s">
        <v>31</v>
      </c>
      <c r="D63" s="37" t="s">
        <v>34</v>
      </c>
      <c r="E63" s="236" t="s">
        <v>829</v>
      </c>
      <c r="F63" s="238">
        <v>240</v>
      </c>
      <c r="G63" s="63"/>
    </row>
    <row r="64" spans="1:7" ht="16.5" hidden="1">
      <c r="A64" s="489" t="s">
        <v>111</v>
      </c>
      <c r="B64" s="87" t="s">
        <v>1057</v>
      </c>
      <c r="C64" s="41" t="s">
        <v>31</v>
      </c>
      <c r="D64" s="41" t="s">
        <v>30</v>
      </c>
      <c r="E64" s="42"/>
      <c r="F64" s="38"/>
      <c r="G64" s="63">
        <f>G65</f>
        <v>0</v>
      </c>
    </row>
    <row r="65" spans="1:7" s="1" customFormat="1" ht="54.75" customHeight="1" hidden="1">
      <c r="A65" s="40" t="s">
        <v>632</v>
      </c>
      <c r="B65" s="87" t="s">
        <v>1057</v>
      </c>
      <c r="C65" s="41" t="s">
        <v>31</v>
      </c>
      <c r="D65" s="41" t="s">
        <v>30</v>
      </c>
      <c r="E65" s="242" t="s">
        <v>684</v>
      </c>
      <c r="F65" s="38"/>
      <c r="G65" s="63">
        <f>G66</f>
        <v>0</v>
      </c>
    </row>
    <row r="66" spans="1:7" s="232" customFormat="1" ht="33" hidden="1">
      <c r="A66" s="40" t="s">
        <v>633</v>
      </c>
      <c r="B66" s="87" t="s">
        <v>1057</v>
      </c>
      <c r="C66" s="41" t="s">
        <v>31</v>
      </c>
      <c r="D66" s="41" t="s">
        <v>30</v>
      </c>
      <c r="E66" s="67" t="s">
        <v>692</v>
      </c>
      <c r="F66" s="238"/>
      <c r="G66" s="63">
        <f>G67+G69</f>
        <v>0</v>
      </c>
    </row>
    <row r="67" spans="1:7" s="123" customFormat="1" ht="33" hidden="1">
      <c r="A67" s="36" t="s">
        <v>653</v>
      </c>
      <c r="B67" s="88" t="s">
        <v>1057</v>
      </c>
      <c r="C67" s="37" t="s">
        <v>31</v>
      </c>
      <c r="D67" s="37" t="s">
        <v>30</v>
      </c>
      <c r="E67" s="48" t="s">
        <v>693</v>
      </c>
      <c r="F67" s="238"/>
      <c r="G67" s="63">
        <f>G68</f>
        <v>0</v>
      </c>
    </row>
    <row r="68" spans="1:7" s="123" customFormat="1" ht="33" hidden="1">
      <c r="A68" s="182" t="s">
        <v>512</v>
      </c>
      <c r="B68" s="88" t="s">
        <v>1057</v>
      </c>
      <c r="C68" s="37" t="s">
        <v>31</v>
      </c>
      <c r="D68" s="37" t="s">
        <v>30</v>
      </c>
      <c r="E68" s="48" t="s">
        <v>693</v>
      </c>
      <c r="F68" s="38" t="s">
        <v>513</v>
      </c>
      <c r="G68" s="63">
        <v>0</v>
      </c>
    </row>
    <row r="69" spans="1:7" s="123" customFormat="1" ht="16.5" hidden="1">
      <c r="A69" s="36" t="s">
        <v>634</v>
      </c>
      <c r="B69" s="88" t="s">
        <v>1057</v>
      </c>
      <c r="C69" s="37" t="s">
        <v>31</v>
      </c>
      <c r="D69" s="37" t="s">
        <v>30</v>
      </c>
      <c r="E69" s="48" t="s">
        <v>694</v>
      </c>
      <c r="F69" s="38"/>
      <c r="G69" s="63">
        <f>G70</f>
        <v>0</v>
      </c>
    </row>
    <row r="70" spans="1:7" s="123" customFormat="1" ht="33" hidden="1">
      <c r="A70" s="182" t="s">
        <v>512</v>
      </c>
      <c r="B70" s="88" t="s">
        <v>1057</v>
      </c>
      <c r="C70" s="37" t="s">
        <v>31</v>
      </c>
      <c r="D70" s="37" t="s">
        <v>30</v>
      </c>
      <c r="E70" s="48" t="s">
        <v>694</v>
      </c>
      <c r="F70" s="38" t="s">
        <v>513</v>
      </c>
      <c r="G70" s="63"/>
    </row>
    <row r="71" spans="1:7" s="157" customFormat="1" ht="18.75">
      <c r="A71" s="156" t="s">
        <v>421</v>
      </c>
      <c r="B71" s="87" t="s">
        <v>1057</v>
      </c>
      <c r="C71" s="239" t="s">
        <v>31</v>
      </c>
      <c r="D71" s="239" t="s">
        <v>39</v>
      </c>
      <c r="E71" s="239"/>
      <c r="F71" s="240"/>
      <c r="G71" s="189">
        <f>G72</f>
        <v>36000</v>
      </c>
    </row>
    <row r="72" spans="1:7" s="123" customFormat="1" ht="66.75" customHeight="1">
      <c r="A72" s="249" t="s">
        <v>1131</v>
      </c>
      <c r="B72" s="87" t="s">
        <v>1057</v>
      </c>
      <c r="C72" s="239" t="s">
        <v>31</v>
      </c>
      <c r="D72" s="239" t="s">
        <v>39</v>
      </c>
      <c r="E72" s="239" t="s">
        <v>1067</v>
      </c>
      <c r="F72" s="218"/>
      <c r="G72" s="189">
        <f>G73</f>
        <v>36000</v>
      </c>
    </row>
    <row r="73" spans="1:7" s="123" customFormat="1" ht="33">
      <c r="A73" s="211" t="s">
        <v>798</v>
      </c>
      <c r="B73" s="88" t="s">
        <v>1057</v>
      </c>
      <c r="C73" s="240" t="s">
        <v>31</v>
      </c>
      <c r="D73" s="240" t="s">
        <v>39</v>
      </c>
      <c r="E73" s="240" t="s">
        <v>1068</v>
      </c>
      <c r="F73" s="238"/>
      <c r="G73" s="63">
        <f>G74</f>
        <v>36000</v>
      </c>
    </row>
    <row r="74" spans="1:7" s="123" customFormat="1" ht="32.25" customHeight="1">
      <c r="A74" s="211" t="s">
        <v>422</v>
      </c>
      <c r="B74" s="88" t="s">
        <v>1057</v>
      </c>
      <c r="C74" s="240" t="s">
        <v>31</v>
      </c>
      <c r="D74" s="240" t="s">
        <v>39</v>
      </c>
      <c r="E74" s="240" t="s">
        <v>1069</v>
      </c>
      <c r="F74" s="238"/>
      <c r="G74" s="63">
        <f>G75</f>
        <v>36000</v>
      </c>
    </row>
    <row r="75" spans="1:7" s="123" customFormat="1" ht="17.25" customHeight="1">
      <c r="A75" s="182" t="s">
        <v>519</v>
      </c>
      <c r="B75" s="88" t="s">
        <v>1057</v>
      </c>
      <c r="C75" s="240" t="s">
        <v>31</v>
      </c>
      <c r="D75" s="240" t="s">
        <v>39</v>
      </c>
      <c r="E75" s="240" t="s">
        <v>1069</v>
      </c>
      <c r="F75" s="238">
        <v>870</v>
      </c>
      <c r="G75" s="63">
        <v>36000</v>
      </c>
    </row>
    <row r="76" spans="1:7" ht="0.75" customHeight="1" hidden="1">
      <c r="A76" s="40" t="s">
        <v>205</v>
      </c>
      <c r="B76" s="87" t="s">
        <v>1057</v>
      </c>
      <c r="C76" s="41" t="s">
        <v>31</v>
      </c>
      <c r="D76" s="41" t="s">
        <v>41</v>
      </c>
      <c r="E76" s="67"/>
      <c r="F76" s="38"/>
      <c r="G76" s="63">
        <f>G77+G82+G92+G87+G98</f>
        <v>187100</v>
      </c>
    </row>
    <row r="77" spans="1:7" s="123" customFormat="1" ht="51.75" customHeight="1" hidden="1">
      <c r="A77" s="103" t="s">
        <v>729</v>
      </c>
      <c r="B77" s="87" t="s">
        <v>1057</v>
      </c>
      <c r="C77" s="41" t="s">
        <v>31</v>
      </c>
      <c r="D77" s="41" t="s">
        <v>41</v>
      </c>
      <c r="E77" s="242" t="s">
        <v>704</v>
      </c>
      <c r="F77" s="218"/>
      <c r="G77" s="189">
        <f>G78</f>
        <v>0</v>
      </c>
    </row>
    <row r="78" spans="1:7" s="123" customFormat="1" ht="33" hidden="1">
      <c r="A78" s="100" t="s">
        <v>798</v>
      </c>
      <c r="B78" s="88" t="s">
        <v>1057</v>
      </c>
      <c r="C78" s="240" t="s">
        <v>31</v>
      </c>
      <c r="D78" s="240" t="s">
        <v>41</v>
      </c>
      <c r="E78" s="38" t="s">
        <v>799</v>
      </c>
      <c r="F78" s="218"/>
      <c r="G78" s="189">
        <f>G79</f>
        <v>0</v>
      </c>
    </row>
    <row r="79" spans="1:7" s="123" customFormat="1" ht="33" hidden="1">
      <c r="A79" s="100" t="s">
        <v>520</v>
      </c>
      <c r="B79" s="88" t="s">
        <v>1057</v>
      </c>
      <c r="C79" s="240" t="s">
        <v>31</v>
      </c>
      <c r="D79" s="240" t="s">
        <v>41</v>
      </c>
      <c r="E79" s="38" t="s">
        <v>800</v>
      </c>
      <c r="F79" s="218"/>
      <c r="G79" s="189">
        <f>G80+G81</f>
        <v>0</v>
      </c>
    </row>
    <row r="80" spans="1:7" s="123" customFormat="1" ht="33" hidden="1">
      <c r="A80" s="100" t="s">
        <v>509</v>
      </c>
      <c r="B80" s="88" t="s">
        <v>1057</v>
      </c>
      <c r="C80" s="240" t="s">
        <v>31</v>
      </c>
      <c r="D80" s="240" t="s">
        <v>41</v>
      </c>
      <c r="E80" s="38" t="s">
        <v>800</v>
      </c>
      <c r="F80" s="218">
        <v>120</v>
      </c>
      <c r="G80" s="189"/>
    </row>
    <row r="81" spans="1:7" s="123" customFormat="1" ht="33" hidden="1">
      <c r="A81" s="100" t="s">
        <v>512</v>
      </c>
      <c r="B81" s="88" t="s">
        <v>1057</v>
      </c>
      <c r="C81" s="240" t="s">
        <v>31</v>
      </c>
      <c r="D81" s="240" t="s">
        <v>41</v>
      </c>
      <c r="E81" s="38" t="s">
        <v>800</v>
      </c>
      <c r="F81" s="218">
        <v>240</v>
      </c>
      <c r="G81" s="189"/>
    </row>
    <row r="82" spans="1:7" s="123" customFormat="1" ht="33" hidden="1">
      <c r="A82" s="103" t="s">
        <v>522</v>
      </c>
      <c r="B82" s="87" t="s">
        <v>1057</v>
      </c>
      <c r="C82" s="41" t="s">
        <v>31</v>
      </c>
      <c r="D82" s="41" t="s">
        <v>41</v>
      </c>
      <c r="E82" s="465" t="s">
        <v>695</v>
      </c>
      <c r="F82" s="218"/>
      <c r="G82" s="189">
        <f>G83</f>
        <v>0</v>
      </c>
    </row>
    <row r="83" spans="1:7" s="232" customFormat="1" ht="16.5" hidden="1">
      <c r="A83" s="249" t="s">
        <v>730</v>
      </c>
      <c r="B83" s="87" t="s">
        <v>1057</v>
      </c>
      <c r="C83" s="41" t="s">
        <v>31</v>
      </c>
      <c r="D83" s="41" t="s">
        <v>41</v>
      </c>
      <c r="E83" s="42" t="s">
        <v>752</v>
      </c>
      <c r="F83" s="218"/>
      <c r="G83" s="189">
        <f>G84</f>
        <v>0</v>
      </c>
    </row>
    <row r="84" spans="1:7" s="123" customFormat="1" ht="16.5" hidden="1">
      <c r="A84" s="154" t="s">
        <v>883</v>
      </c>
      <c r="B84" s="88" t="s">
        <v>1057</v>
      </c>
      <c r="C84" s="240" t="s">
        <v>31</v>
      </c>
      <c r="D84" s="240" t="s">
        <v>41</v>
      </c>
      <c r="E84" s="38" t="s">
        <v>884</v>
      </c>
      <c r="F84" s="218"/>
      <c r="G84" s="189">
        <f>G85</f>
        <v>0</v>
      </c>
    </row>
    <row r="85" spans="1:7" s="123" customFormat="1" ht="33" hidden="1">
      <c r="A85" s="97" t="s">
        <v>525</v>
      </c>
      <c r="B85" s="88" t="s">
        <v>1057</v>
      </c>
      <c r="C85" s="240" t="s">
        <v>31</v>
      </c>
      <c r="D85" s="240" t="s">
        <v>41</v>
      </c>
      <c r="E85" s="38" t="s">
        <v>885</v>
      </c>
      <c r="F85" s="218"/>
      <c r="G85" s="189">
        <f>G86</f>
        <v>0</v>
      </c>
    </row>
    <row r="86" spans="1:7" s="123" customFormat="1" ht="33" hidden="1">
      <c r="A86" s="100" t="s">
        <v>512</v>
      </c>
      <c r="B86" s="88" t="s">
        <v>1057</v>
      </c>
      <c r="C86" s="240" t="s">
        <v>31</v>
      </c>
      <c r="D86" s="240" t="s">
        <v>41</v>
      </c>
      <c r="E86" s="38" t="s">
        <v>885</v>
      </c>
      <c r="F86" s="218">
        <v>240</v>
      </c>
      <c r="G86" s="189"/>
    </row>
    <row r="87" spans="1:7" s="123" customFormat="1" ht="49.5" hidden="1">
      <c r="A87" s="103" t="s">
        <v>526</v>
      </c>
      <c r="B87" s="90" t="s">
        <v>1057</v>
      </c>
      <c r="C87" s="56" t="s">
        <v>31</v>
      </c>
      <c r="D87" s="56" t="s">
        <v>41</v>
      </c>
      <c r="E87" s="242" t="s">
        <v>696</v>
      </c>
      <c r="F87" s="218"/>
      <c r="G87" s="189">
        <f>G88</f>
        <v>0</v>
      </c>
    </row>
    <row r="88" spans="1:7" s="232" customFormat="1" ht="33" hidden="1">
      <c r="A88" s="103" t="s">
        <v>533</v>
      </c>
      <c r="B88" s="87" t="s">
        <v>1057</v>
      </c>
      <c r="C88" s="41" t="s">
        <v>31</v>
      </c>
      <c r="D88" s="42" t="s">
        <v>41</v>
      </c>
      <c r="E88" s="42" t="s">
        <v>697</v>
      </c>
      <c r="F88" s="218"/>
      <c r="G88" s="189">
        <f>G89</f>
        <v>0</v>
      </c>
    </row>
    <row r="89" spans="1:7" s="123" customFormat="1" ht="16.5" hidden="1">
      <c r="A89" s="100" t="s">
        <v>945</v>
      </c>
      <c r="B89" s="88" t="s">
        <v>1057</v>
      </c>
      <c r="C89" s="240" t="s">
        <v>31</v>
      </c>
      <c r="D89" s="240" t="s">
        <v>41</v>
      </c>
      <c r="E89" s="38" t="s">
        <v>699</v>
      </c>
      <c r="F89" s="218"/>
      <c r="G89" s="189">
        <f>G90</f>
        <v>0</v>
      </c>
    </row>
    <row r="90" spans="1:7" s="123" customFormat="1" ht="33" hidden="1">
      <c r="A90" s="100" t="s">
        <v>534</v>
      </c>
      <c r="B90" s="88" t="s">
        <v>1057</v>
      </c>
      <c r="C90" s="240" t="s">
        <v>31</v>
      </c>
      <c r="D90" s="240" t="s">
        <v>41</v>
      </c>
      <c r="E90" s="38" t="s">
        <v>698</v>
      </c>
      <c r="F90" s="218"/>
      <c r="G90" s="189">
        <f>G91</f>
        <v>0</v>
      </c>
    </row>
    <row r="91" spans="1:7" s="123" customFormat="1" ht="33" hidden="1">
      <c r="A91" s="100" t="s">
        <v>512</v>
      </c>
      <c r="B91" s="88" t="s">
        <v>1057</v>
      </c>
      <c r="C91" s="240" t="s">
        <v>31</v>
      </c>
      <c r="D91" s="240" t="s">
        <v>41</v>
      </c>
      <c r="E91" s="38" t="s">
        <v>698</v>
      </c>
      <c r="F91" s="218">
        <v>240</v>
      </c>
      <c r="G91" s="189"/>
    </row>
    <row r="92" spans="1:7" s="123" customFormat="1" ht="0.75" customHeight="1" hidden="1">
      <c r="A92" s="249" t="s">
        <v>736</v>
      </c>
      <c r="B92" s="87" t="s">
        <v>1057</v>
      </c>
      <c r="C92" s="41" t="s">
        <v>31</v>
      </c>
      <c r="D92" s="41" t="s">
        <v>41</v>
      </c>
      <c r="E92" s="242" t="s">
        <v>713</v>
      </c>
      <c r="F92" s="218"/>
      <c r="G92" s="189">
        <f>G93</f>
        <v>0</v>
      </c>
    </row>
    <row r="93" spans="1:7" s="123" customFormat="1" ht="33" hidden="1">
      <c r="A93" s="211" t="s">
        <v>819</v>
      </c>
      <c r="B93" s="88" t="s">
        <v>1057</v>
      </c>
      <c r="C93" s="240" t="s">
        <v>31</v>
      </c>
      <c r="D93" s="240" t="s">
        <v>41</v>
      </c>
      <c r="E93" s="236" t="s">
        <v>821</v>
      </c>
      <c r="F93" s="238"/>
      <c r="G93" s="63">
        <f>G94</f>
        <v>0</v>
      </c>
    </row>
    <row r="94" spans="1:7" s="123" customFormat="1" ht="40.5" customHeight="1" hidden="1">
      <c r="A94" s="211" t="s">
        <v>681</v>
      </c>
      <c r="B94" s="88" t="s">
        <v>1057</v>
      </c>
      <c r="C94" s="240" t="s">
        <v>31</v>
      </c>
      <c r="D94" s="240" t="s">
        <v>41</v>
      </c>
      <c r="E94" s="236" t="s">
        <v>822</v>
      </c>
      <c r="F94" s="238"/>
      <c r="G94" s="63">
        <f>G95+G96+G97</f>
        <v>0</v>
      </c>
    </row>
    <row r="95" spans="1:7" s="123" customFormat="1" ht="16.5" hidden="1">
      <c r="A95" s="182" t="s">
        <v>521</v>
      </c>
      <c r="B95" s="88" t="s">
        <v>1057</v>
      </c>
      <c r="C95" s="240" t="s">
        <v>31</v>
      </c>
      <c r="D95" s="240" t="s">
        <v>41</v>
      </c>
      <c r="E95" s="236" t="s">
        <v>822</v>
      </c>
      <c r="F95" s="218">
        <v>110</v>
      </c>
      <c r="G95" s="63"/>
    </row>
    <row r="96" spans="1:7" s="123" customFormat="1" ht="33" hidden="1">
      <c r="A96" s="100" t="s">
        <v>512</v>
      </c>
      <c r="B96" s="88" t="s">
        <v>1057</v>
      </c>
      <c r="C96" s="240" t="s">
        <v>31</v>
      </c>
      <c r="D96" s="240" t="s">
        <v>41</v>
      </c>
      <c r="E96" s="236" t="s">
        <v>822</v>
      </c>
      <c r="F96" s="218">
        <v>240</v>
      </c>
      <c r="G96" s="63"/>
    </row>
    <row r="97" spans="1:7" s="123" customFormat="1" ht="14.25" customHeight="1" hidden="1">
      <c r="A97" s="100" t="s">
        <v>514</v>
      </c>
      <c r="B97" s="88" t="s">
        <v>1057</v>
      </c>
      <c r="C97" s="240" t="s">
        <v>31</v>
      </c>
      <c r="D97" s="240" t="s">
        <v>41</v>
      </c>
      <c r="E97" s="236" t="s">
        <v>822</v>
      </c>
      <c r="F97" s="218">
        <v>850</v>
      </c>
      <c r="G97" s="63"/>
    </row>
    <row r="98" spans="1:7" s="1" customFormat="1" ht="18" customHeight="1">
      <c r="A98" s="40" t="s">
        <v>333</v>
      </c>
      <c r="B98" s="87" t="s">
        <v>1057</v>
      </c>
      <c r="C98" s="41" t="s">
        <v>36</v>
      </c>
      <c r="D98" s="41"/>
      <c r="E98" s="242"/>
      <c r="F98" s="38"/>
      <c r="G98" s="63">
        <f>G99</f>
        <v>187100</v>
      </c>
    </row>
    <row r="99" spans="1:7" ht="17.25" customHeight="1">
      <c r="A99" s="40" t="s">
        <v>334</v>
      </c>
      <c r="B99" s="87" t="s">
        <v>1057</v>
      </c>
      <c r="C99" s="42" t="s">
        <v>36</v>
      </c>
      <c r="D99" s="42" t="s">
        <v>40</v>
      </c>
      <c r="E99" s="67"/>
      <c r="F99" s="218"/>
      <c r="G99" s="63">
        <f>G100</f>
        <v>187100</v>
      </c>
    </row>
    <row r="100" spans="1:7" ht="50.25" customHeight="1">
      <c r="A100" s="182" t="s">
        <v>632</v>
      </c>
      <c r="B100" s="91" t="s">
        <v>1057</v>
      </c>
      <c r="C100" s="38" t="s">
        <v>36</v>
      </c>
      <c r="D100" s="38" t="s">
        <v>40</v>
      </c>
      <c r="E100" s="38" t="s">
        <v>684</v>
      </c>
      <c r="F100" s="38"/>
      <c r="G100" s="63">
        <f>G101</f>
        <v>187100</v>
      </c>
    </row>
    <row r="101" spans="1:8" ht="18" customHeight="1">
      <c r="A101" s="100" t="s">
        <v>205</v>
      </c>
      <c r="B101" s="91" t="s">
        <v>1057</v>
      </c>
      <c r="C101" s="38" t="s">
        <v>36</v>
      </c>
      <c r="D101" s="38" t="s">
        <v>40</v>
      </c>
      <c r="E101" s="48" t="s">
        <v>700</v>
      </c>
      <c r="F101" s="38"/>
      <c r="G101" s="63">
        <f>G102</f>
        <v>187100</v>
      </c>
      <c r="H101" s="487" t="s">
        <v>700</v>
      </c>
    </row>
    <row r="102" spans="1:7" ht="34.5" customHeight="1">
      <c r="A102" s="182" t="s">
        <v>335</v>
      </c>
      <c r="B102" s="91" t="s">
        <v>1057</v>
      </c>
      <c r="C102" s="38" t="s">
        <v>36</v>
      </c>
      <c r="D102" s="38" t="s">
        <v>40</v>
      </c>
      <c r="E102" s="38" t="s">
        <v>983</v>
      </c>
      <c r="F102" s="38"/>
      <c r="G102" s="63">
        <f>G103+G104</f>
        <v>187100</v>
      </c>
    </row>
    <row r="103" spans="1:7" ht="14.25" customHeight="1">
      <c r="A103" s="199" t="s">
        <v>509</v>
      </c>
      <c r="B103" s="92" t="s">
        <v>1057</v>
      </c>
      <c r="C103" s="48" t="s">
        <v>36</v>
      </c>
      <c r="D103" s="48" t="s">
        <v>40</v>
      </c>
      <c r="E103" s="48" t="s">
        <v>983</v>
      </c>
      <c r="F103" s="48" t="s">
        <v>510</v>
      </c>
      <c r="G103" s="63">
        <v>185100</v>
      </c>
    </row>
    <row r="104" spans="1:7" ht="34.5" customHeight="1">
      <c r="A104" s="199" t="s">
        <v>512</v>
      </c>
      <c r="B104" s="92" t="s">
        <v>1057</v>
      </c>
      <c r="C104" s="48" t="s">
        <v>36</v>
      </c>
      <c r="D104" s="48" t="s">
        <v>40</v>
      </c>
      <c r="E104" s="48" t="s">
        <v>983</v>
      </c>
      <c r="F104" s="48" t="s">
        <v>513</v>
      </c>
      <c r="G104" s="63">
        <v>2000</v>
      </c>
    </row>
    <row r="105" spans="1:7" ht="33">
      <c r="A105" s="40" t="s">
        <v>109</v>
      </c>
      <c r="B105" s="90" t="s">
        <v>1057</v>
      </c>
      <c r="C105" s="42" t="s">
        <v>40</v>
      </c>
      <c r="D105" s="42"/>
      <c r="E105" s="67"/>
      <c r="F105" s="38"/>
      <c r="G105" s="189">
        <f>G106+G112</f>
        <v>93650</v>
      </c>
    </row>
    <row r="106" spans="1:7" ht="16.5">
      <c r="A106" s="55" t="s">
        <v>110</v>
      </c>
      <c r="B106" s="90" t="s">
        <v>1057</v>
      </c>
      <c r="C106" s="56" t="s">
        <v>40</v>
      </c>
      <c r="D106" s="56" t="s">
        <v>36</v>
      </c>
      <c r="E106" s="70"/>
      <c r="F106" s="51"/>
      <c r="G106" s="74">
        <f>G107</f>
        <v>11500</v>
      </c>
    </row>
    <row r="107" spans="1:7" s="123" customFormat="1" ht="49.5">
      <c r="A107" s="103" t="s">
        <v>1132</v>
      </c>
      <c r="B107" s="90" t="s">
        <v>1057</v>
      </c>
      <c r="C107" s="56" t="s">
        <v>40</v>
      </c>
      <c r="D107" s="56" t="s">
        <v>36</v>
      </c>
      <c r="E107" s="239" t="s">
        <v>1070</v>
      </c>
      <c r="F107" s="218"/>
      <c r="G107" s="189">
        <f>G108</f>
        <v>11500</v>
      </c>
    </row>
    <row r="108" spans="1:7" s="232" customFormat="1" ht="37.5" customHeight="1">
      <c r="A108" s="252" t="s">
        <v>528</v>
      </c>
      <c r="B108" s="90" t="s">
        <v>1057</v>
      </c>
      <c r="C108" s="56" t="s">
        <v>40</v>
      </c>
      <c r="D108" s="56" t="s">
        <v>36</v>
      </c>
      <c r="E108" s="67" t="s">
        <v>1071</v>
      </c>
      <c r="F108" s="218"/>
      <c r="G108" s="189">
        <f>G109</f>
        <v>11500</v>
      </c>
    </row>
    <row r="109" spans="1:7" s="123" customFormat="1" ht="16.5">
      <c r="A109" s="253" t="s">
        <v>938</v>
      </c>
      <c r="B109" s="91" t="s">
        <v>1057</v>
      </c>
      <c r="C109" s="107" t="s">
        <v>40</v>
      </c>
      <c r="D109" s="107" t="s">
        <v>36</v>
      </c>
      <c r="E109" s="48" t="s">
        <v>1072</v>
      </c>
      <c r="F109" s="218"/>
      <c r="G109" s="189">
        <f>G110</f>
        <v>11500</v>
      </c>
    </row>
    <row r="110" spans="1:7" s="123" customFormat="1" ht="34.5" customHeight="1">
      <c r="A110" s="253" t="s">
        <v>1058</v>
      </c>
      <c r="B110" s="91" t="s">
        <v>1057</v>
      </c>
      <c r="C110" s="107" t="s">
        <v>40</v>
      </c>
      <c r="D110" s="107" t="s">
        <v>36</v>
      </c>
      <c r="E110" s="48" t="s">
        <v>1073</v>
      </c>
      <c r="F110" s="218"/>
      <c r="G110" s="189">
        <f>G111</f>
        <v>11500</v>
      </c>
    </row>
    <row r="111" spans="1:7" s="123" customFormat="1" ht="33">
      <c r="A111" s="100" t="s">
        <v>512</v>
      </c>
      <c r="B111" s="91" t="s">
        <v>1057</v>
      </c>
      <c r="C111" s="37" t="s">
        <v>40</v>
      </c>
      <c r="D111" s="37" t="s">
        <v>36</v>
      </c>
      <c r="E111" s="48" t="s">
        <v>1073</v>
      </c>
      <c r="F111" s="218">
        <v>240</v>
      </c>
      <c r="G111" s="189">
        <v>11500</v>
      </c>
    </row>
    <row r="112" spans="1:7" ht="48.75" customHeight="1">
      <c r="A112" s="40" t="s">
        <v>329</v>
      </c>
      <c r="B112" s="90" t="s">
        <v>1057</v>
      </c>
      <c r="C112" s="41" t="s">
        <v>40</v>
      </c>
      <c r="D112" s="41" t="s">
        <v>32</v>
      </c>
      <c r="E112" s="209"/>
      <c r="F112" s="54"/>
      <c r="G112" s="59">
        <f>G113</f>
        <v>82150</v>
      </c>
    </row>
    <row r="113" spans="1:7" s="123" customFormat="1" ht="74.25" customHeight="1">
      <c r="A113" s="103" t="s">
        <v>1131</v>
      </c>
      <c r="B113" s="90" t="s">
        <v>1057</v>
      </c>
      <c r="C113" s="41" t="s">
        <v>40</v>
      </c>
      <c r="D113" s="41" t="s">
        <v>32</v>
      </c>
      <c r="E113" s="239" t="s">
        <v>1067</v>
      </c>
      <c r="F113" s="218"/>
      <c r="G113" s="189">
        <f>G114</f>
        <v>82150</v>
      </c>
    </row>
    <row r="114" spans="1:7" s="123" customFormat="1" ht="33">
      <c r="A114" s="100" t="s">
        <v>798</v>
      </c>
      <c r="B114" s="91" t="s">
        <v>1057</v>
      </c>
      <c r="C114" s="37" t="s">
        <v>40</v>
      </c>
      <c r="D114" s="37" t="s">
        <v>32</v>
      </c>
      <c r="E114" s="48" t="s">
        <v>1068</v>
      </c>
      <c r="F114" s="218"/>
      <c r="G114" s="189">
        <f>G115+G117</f>
        <v>82150</v>
      </c>
    </row>
    <row r="115" spans="1:7" s="123" customFormat="1" ht="49.5">
      <c r="A115" s="100" t="s">
        <v>1059</v>
      </c>
      <c r="B115" s="91" t="s">
        <v>1057</v>
      </c>
      <c r="C115" s="37" t="s">
        <v>40</v>
      </c>
      <c r="D115" s="37" t="s">
        <v>32</v>
      </c>
      <c r="E115" s="48" t="s">
        <v>1074</v>
      </c>
      <c r="F115" s="218"/>
      <c r="G115" s="189">
        <f>G116</f>
        <v>76150</v>
      </c>
    </row>
    <row r="116" spans="1:7" s="123" customFormat="1" ht="33">
      <c r="A116" s="100" t="s">
        <v>512</v>
      </c>
      <c r="B116" s="91" t="s">
        <v>1057</v>
      </c>
      <c r="C116" s="37" t="s">
        <v>40</v>
      </c>
      <c r="D116" s="37" t="s">
        <v>32</v>
      </c>
      <c r="E116" s="48" t="s">
        <v>1074</v>
      </c>
      <c r="F116" s="218">
        <v>240</v>
      </c>
      <c r="G116" s="189">
        <v>76150</v>
      </c>
    </row>
    <row r="117" spans="1:13" s="123" customFormat="1" ht="38.25" customHeight="1">
      <c r="A117" s="44" t="s">
        <v>1173</v>
      </c>
      <c r="B117" s="88" t="s">
        <v>1057</v>
      </c>
      <c r="C117" s="37" t="s">
        <v>40</v>
      </c>
      <c r="D117" s="37" t="s">
        <v>32</v>
      </c>
      <c r="E117" s="48" t="s">
        <v>1149</v>
      </c>
      <c r="F117" s="218"/>
      <c r="G117" s="189">
        <f>G118</f>
        <v>6000</v>
      </c>
      <c r="H117" s="550"/>
      <c r="I117" s="551"/>
      <c r="J117" s="551"/>
      <c r="K117" s="551"/>
      <c r="L117" s="551"/>
      <c r="M117" s="551"/>
    </row>
    <row r="118" spans="1:7" s="123" customFormat="1" ht="33">
      <c r="A118" s="100" t="s">
        <v>512</v>
      </c>
      <c r="B118" s="88" t="s">
        <v>1057</v>
      </c>
      <c r="C118" s="37" t="s">
        <v>40</v>
      </c>
      <c r="D118" s="37" t="s">
        <v>32</v>
      </c>
      <c r="E118" s="48" t="s">
        <v>1149</v>
      </c>
      <c r="F118" s="218">
        <v>240</v>
      </c>
      <c r="G118" s="189">
        <v>6000</v>
      </c>
    </row>
    <row r="119" spans="1:7" ht="16.5">
      <c r="A119" s="40" t="s">
        <v>206</v>
      </c>
      <c r="B119" s="87" t="s">
        <v>1057</v>
      </c>
      <c r="C119" s="42" t="s">
        <v>34</v>
      </c>
      <c r="D119" s="42"/>
      <c r="E119" s="67"/>
      <c r="F119" s="38"/>
      <c r="G119" s="189">
        <f>G125+G120</f>
        <v>4665400.24</v>
      </c>
    </row>
    <row r="120" spans="1:7" ht="16.5">
      <c r="A120" s="40" t="s">
        <v>324</v>
      </c>
      <c r="B120" s="87" t="s">
        <v>1057</v>
      </c>
      <c r="C120" s="42" t="s">
        <v>34</v>
      </c>
      <c r="D120" s="42" t="s">
        <v>32</v>
      </c>
      <c r="E120" s="67"/>
      <c r="F120" s="38"/>
      <c r="G120" s="114">
        <f>G121</f>
        <v>2533509.24</v>
      </c>
    </row>
    <row r="121" spans="1:7" ht="33">
      <c r="A121" s="40" t="s">
        <v>1133</v>
      </c>
      <c r="B121" s="87" t="s">
        <v>1057</v>
      </c>
      <c r="C121" s="42" t="s">
        <v>34</v>
      </c>
      <c r="D121" s="42" t="s">
        <v>32</v>
      </c>
      <c r="E121" s="67" t="s">
        <v>1075</v>
      </c>
      <c r="F121" s="38"/>
      <c r="G121" s="114">
        <f>G122</f>
        <v>2533509.24</v>
      </c>
    </row>
    <row r="122" spans="1:7" ht="49.5">
      <c r="A122" s="36" t="s">
        <v>865</v>
      </c>
      <c r="B122" s="88" t="s">
        <v>1057</v>
      </c>
      <c r="C122" s="38" t="s">
        <v>34</v>
      </c>
      <c r="D122" s="38" t="s">
        <v>32</v>
      </c>
      <c r="E122" s="48" t="s">
        <v>1076</v>
      </c>
      <c r="F122" s="38"/>
      <c r="G122" s="114">
        <f>G123</f>
        <v>2533509.24</v>
      </c>
    </row>
    <row r="123" spans="1:7" ht="33">
      <c r="A123" s="36" t="s">
        <v>577</v>
      </c>
      <c r="B123" s="88" t="s">
        <v>1057</v>
      </c>
      <c r="C123" s="38" t="s">
        <v>34</v>
      </c>
      <c r="D123" s="38" t="s">
        <v>32</v>
      </c>
      <c r="E123" s="48" t="s">
        <v>1077</v>
      </c>
      <c r="F123" s="38"/>
      <c r="G123" s="114">
        <f>G124</f>
        <v>2533509.24</v>
      </c>
    </row>
    <row r="124" spans="1:7" ht="33">
      <c r="A124" s="36" t="s">
        <v>512</v>
      </c>
      <c r="B124" s="88" t="s">
        <v>1057</v>
      </c>
      <c r="C124" s="38" t="s">
        <v>34</v>
      </c>
      <c r="D124" s="38" t="s">
        <v>32</v>
      </c>
      <c r="E124" s="48" t="s">
        <v>1077</v>
      </c>
      <c r="F124" s="38">
        <v>240</v>
      </c>
      <c r="G124" s="114">
        <v>2533509.24</v>
      </c>
    </row>
    <row r="125" spans="1:7" ht="21" customHeight="1">
      <c r="A125" s="40" t="s">
        <v>42</v>
      </c>
      <c r="B125" s="90" t="s">
        <v>1057</v>
      </c>
      <c r="C125" s="42" t="s">
        <v>34</v>
      </c>
      <c r="D125" s="42" t="s">
        <v>94</v>
      </c>
      <c r="E125" s="67"/>
      <c r="F125" s="38"/>
      <c r="G125" s="114">
        <f>G126+G130+G135</f>
        <v>2131891</v>
      </c>
    </row>
    <row r="126" spans="1:7" s="123" customFormat="1" ht="54.75" customHeight="1">
      <c r="A126" s="103" t="s">
        <v>1134</v>
      </c>
      <c r="B126" s="90" t="s">
        <v>1057</v>
      </c>
      <c r="C126" s="42" t="s">
        <v>34</v>
      </c>
      <c r="D126" s="42" t="s">
        <v>94</v>
      </c>
      <c r="E126" s="239" t="s">
        <v>1078</v>
      </c>
      <c r="F126" s="218"/>
      <c r="G126" s="189">
        <f>G127</f>
        <v>13500</v>
      </c>
    </row>
    <row r="127" spans="1:7" s="123" customFormat="1" ht="16.5">
      <c r="A127" s="100" t="s">
        <v>766</v>
      </c>
      <c r="B127" s="91" t="s">
        <v>1057</v>
      </c>
      <c r="C127" s="38" t="s">
        <v>34</v>
      </c>
      <c r="D127" s="38" t="s">
        <v>94</v>
      </c>
      <c r="E127" s="240" t="s">
        <v>1079</v>
      </c>
      <c r="F127" s="218"/>
      <c r="G127" s="189">
        <f>G128</f>
        <v>13500</v>
      </c>
    </row>
    <row r="128" spans="1:7" s="123" customFormat="1" ht="34.5" customHeight="1">
      <c r="A128" s="62" t="s">
        <v>718</v>
      </c>
      <c r="B128" s="91" t="s">
        <v>1057</v>
      </c>
      <c r="C128" s="38" t="s">
        <v>34</v>
      </c>
      <c r="D128" s="38" t="s">
        <v>94</v>
      </c>
      <c r="E128" s="240" t="s">
        <v>1080</v>
      </c>
      <c r="F128" s="218"/>
      <c r="G128" s="189">
        <f>G129</f>
        <v>13500</v>
      </c>
    </row>
    <row r="129" spans="1:7" s="123" customFormat="1" ht="33">
      <c r="A129" s="100" t="s">
        <v>512</v>
      </c>
      <c r="B129" s="91" t="s">
        <v>1057</v>
      </c>
      <c r="C129" s="38" t="s">
        <v>34</v>
      </c>
      <c r="D129" s="38" t="s">
        <v>94</v>
      </c>
      <c r="E129" s="240" t="s">
        <v>1080</v>
      </c>
      <c r="F129" s="218">
        <v>240</v>
      </c>
      <c r="G129" s="189">
        <v>13500</v>
      </c>
    </row>
    <row r="130" spans="1:7" s="123" customFormat="1" ht="33.75" customHeight="1">
      <c r="A130" s="103" t="s">
        <v>1124</v>
      </c>
      <c r="B130" s="90" t="s">
        <v>1057</v>
      </c>
      <c r="C130" s="42" t="s">
        <v>34</v>
      </c>
      <c r="D130" s="42" t="s">
        <v>94</v>
      </c>
      <c r="E130" s="239" t="s">
        <v>1081</v>
      </c>
      <c r="F130" s="218"/>
      <c r="G130" s="189">
        <f>G131</f>
        <v>100000</v>
      </c>
    </row>
    <row r="131" spans="1:7" s="123" customFormat="1" ht="33">
      <c r="A131" s="103" t="s">
        <v>1121</v>
      </c>
      <c r="B131" s="90" t="s">
        <v>1057</v>
      </c>
      <c r="C131" s="42" t="s">
        <v>34</v>
      </c>
      <c r="D131" s="42" t="s">
        <v>94</v>
      </c>
      <c r="E131" s="239" t="s">
        <v>1100</v>
      </c>
      <c r="F131" s="218"/>
      <c r="G131" s="189">
        <f>G132</f>
        <v>100000</v>
      </c>
    </row>
    <row r="132" spans="1:8" s="123" customFormat="1" ht="33">
      <c r="A132" s="100" t="s">
        <v>1104</v>
      </c>
      <c r="B132" s="91" t="s">
        <v>1057</v>
      </c>
      <c r="C132" s="38" t="s">
        <v>34</v>
      </c>
      <c r="D132" s="38" t="s">
        <v>94</v>
      </c>
      <c r="E132" s="240" t="s">
        <v>1100</v>
      </c>
      <c r="F132" s="218"/>
      <c r="G132" s="189">
        <f>G133</f>
        <v>100000</v>
      </c>
      <c r="H132" s="492" t="s">
        <v>1100</v>
      </c>
    </row>
    <row r="133" spans="1:7" s="123" customFormat="1" ht="20.25" customHeight="1">
      <c r="A133" s="100" t="s">
        <v>1105</v>
      </c>
      <c r="B133" s="91" t="s">
        <v>1057</v>
      </c>
      <c r="C133" s="38" t="s">
        <v>34</v>
      </c>
      <c r="D133" s="38" t="s">
        <v>94</v>
      </c>
      <c r="E133" s="236" t="s">
        <v>1106</v>
      </c>
      <c r="F133" s="218"/>
      <c r="G133" s="189">
        <f>G134</f>
        <v>100000</v>
      </c>
    </row>
    <row r="134" spans="1:7" s="123" customFormat="1" ht="39.75" customHeight="1">
      <c r="A134" s="100" t="s">
        <v>512</v>
      </c>
      <c r="B134" s="91" t="s">
        <v>1057</v>
      </c>
      <c r="C134" s="38" t="s">
        <v>34</v>
      </c>
      <c r="D134" s="38" t="s">
        <v>94</v>
      </c>
      <c r="E134" s="236" t="s">
        <v>1106</v>
      </c>
      <c r="F134" s="218">
        <v>240</v>
      </c>
      <c r="G134" s="189">
        <v>100000</v>
      </c>
    </row>
    <row r="135" spans="1:7" s="123" customFormat="1" ht="17.25" customHeight="1">
      <c r="A135" s="103" t="s">
        <v>42</v>
      </c>
      <c r="B135" s="90" t="s">
        <v>1057</v>
      </c>
      <c r="C135" s="42" t="s">
        <v>34</v>
      </c>
      <c r="D135" s="42" t="s">
        <v>94</v>
      </c>
      <c r="E135" s="242"/>
      <c r="F135" s="218"/>
      <c r="G135" s="189">
        <f>G136</f>
        <v>2018391</v>
      </c>
    </row>
    <row r="136" spans="1:7" s="123" customFormat="1" ht="49.5" customHeight="1">
      <c r="A136" s="103" t="s">
        <v>1060</v>
      </c>
      <c r="B136" s="90" t="s">
        <v>1057</v>
      </c>
      <c r="C136" s="42" t="s">
        <v>34</v>
      </c>
      <c r="D136" s="42" t="s">
        <v>94</v>
      </c>
      <c r="E136" s="67" t="s">
        <v>684</v>
      </c>
      <c r="F136" s="218"/>
      <c r="G136" s="189">
        <f>G137</f>
        <v>2018391</v>
      </c>
    </row>
    <row r="137" spans="1:7" s="123" customFormat="1" ht="19.5" customHeight="1">
      <c r="A137" s="100" t="s">
        <v>205</v>
      </c>
      <c r="B137" s="91" t="s">
        <v>1057</v>
      </c>
      <c r="C137" s="38" t="s">
        <v>34</v>
      </c>
      <c r="D137" s="38" t="s">
        <v>94</v>
      </c>
      <c r="E137" s="48" t="s">
        <v>700</v>
      </c>
      <c r="F137" s="218"/>
      <c r="G137" s="189">
        <f>G138</f>
        <v>2018391</v>
      </c>
    </row>
    <row r="138" spans="1:7" s="123" customFormat="1" ht="21.75" customHeight="1">
      <c r="A138" s="100" t="s">
        <v>1061</v>
      </c>
      <c r="B138" s="91" t="s">
        <v>1057</v>
      </c>
      <c r="C138" s="38" t="s">
        <v>34</v>
      </c>
      <c r="D138" s="38" t="s">
        <v>94</v>
      </c>
      <c r="E138" s="48" t="s">
        <v>1062</v>
      </c>
      <c r="F138" s="218"/>
      <c r="G138" s="189">
        <f>G139+G140+G141</f>
        <v>2018391</v>
      </c>
    </row>
    <row r="139" spans="1:7" s="123" customFormat="1" ht="42.75" customHeight="1">
      <c r="A139" s="100" t="s">
        <v>509</v>
      </c>
      <c r="B139" s="91" t="s">
        <v>1057</v>
      </c>
      <c r="C139" s="38" t="s">
        <v>34</v>
      </c>
      <c r="D139" s="38" t="s">
        <v>94</v>
      </c>
      <c r="E139" s="48" t="s">
        <v>1062</v>
      </c>
      <c r="F139" s="218">
        <v>120</v>
      </c>
      <c r="G139" s="189">
        <v>1864391</v>
      </c>
    </row>
    <row r="140" spans="1:8" s="123" customFormat="1" ht="33" customHeight="1">
      <c r="A140" s="62" t="s">
        <v>512</v>
      </c>
      <c r="B140" s="91" t="s">
        <v>1057</v>
      </c>
      <c r="C140" s="38" t="s">
        <v>34</v>
      </c>
      <c r="D140" s="38" t="s">
        <v>94</v>
      </c>
      <c r="E140" s="48" t="s">
        <v>1062</v>
      </c>
      <c r="F140" s="218">
        <v>240</v>
      </c>
      <c r="G140" s="189">
        <v>153000</v>
      </c>
      <c r="H140" s="481"/>
    </row>
    <row r="141" spans="1:7" s="123" customFormat="1" ht="20.25" customHeight="1">
      <c r="A141" s="62" t="s">
        <v>514</v>
      </c>
      <c r="B141" s="91" t="s">
        <v>1057</v>
      </c>
      <c r="C141" s="38" t="s">
        <v>34</v>
      </c>
      <c r="D141" s="38" t="s">
        <v>94</v>
      </c>
      <c r="E141" s="48" t="s">
        <v>1062</v>
      </c>
      <c r="F141" s="218">
        <v>850</v>
      </c>
      <c r="G141" s="189">
        <v>1000</v>
      </c>
    </row>
    <row r="142" spans="1:7" s="1" customFormat="1" ht="16.5">
      <c r="A142" s="64" t="s">
        <v>208</v>
      </c>
      <c r="B142" s="120" t="s">
        <v>1057</v>
      </c>
      <c r="C142" s="67" t="s">
        <v>35</v>
      </c>
      <c r="D142" s="67"/>
      <c r="E142" s="67"/>
      <c r="F142" s="48"/>
      <c r="G142" s="189">
        <f>G143</f>
        <v>830200</v>
      </c>
    </row>
    <row r="143" spans="1:7" ht="19.5" customHeight="1">
      <c r="A143" s="393" t="s">
        <v>75</v>
      </c>
      <c r="B143" s="120" t="s">
        <v>1057</v>
      </c>
      <c r="C143" s="66" t="s">
        <v>35</v>
      </c>
      <c r="D143" s="66" t="s">
        <v>40</v>
      </c>
      <c r="E143" s="149"/>
      <c r="F143" s="48"/>
      <c r="G143" s="189">
        <f>G145+G152+G161</f>
        <v>830200</v>
      </c>
    </row>
    <row r="144" spans="1:7" s="123" customFormat="1" ht="21" customHeight="1" hidden="1">
      <c r="A144" s="389" t="s">
        <v>210</v>
      </c>
      <c r="B144" s="390" t="s">
        <v>1057</v>
      </c>
      <c r="C144" s="391" t="s">
        <v>35</v>
      </c>
      <c r="D144" s="391" t="s">
        <v>40</v>
      </c>
      <c r="E144" s="466" t="s">
        <v>710</v>
      </c>
      <c r="F144" s="392"/>
      <c r="G144" s="502"/>
    </row>
    <row r="145" spans="1:7" s="123" customFormat="1" ht="48.75" customHeight="1">
      <c r="A145" s="64" t="s">
        <v>1122</v>
      </c>
      <c r="B145" s="92" t="s">
        <v>1057</v>
      </c>
      <c r="C145" s="65" t="s">
        <v>35</v>
      </c>
      <c r="D145" s="65" t="s">
        <v>40</v>
      </c>
      <c r="E145" s="240" t="s">
        <v>1127</v>
      </c>
      <c r="F145" s="219"/>
      <c r="G145" s="189">
        <f>G146</f>
        <v>85000</v>
      </c>
    </row>
    <row r="146" spans="1:7" s="123" customFormat="1" ht="33">
      <c r="A146" s="45" t="s">
        <v>801</v>
      </c>
      <c r="B146" s="92" t="s">
        <v>1057</v>
      </c>
      <c r="C146" s="65" t="s">
        <v>35</v>
      </c>
      <c r="D146" s="65" t="s">
        <v>40</v>
      </c>
      <c r="E146" s="240" t="s">
        <v>1107</v>
      </c>
      <c r="F146" s="219"/>
      <c r="G146" s="189">
        <f>G147+G150</f>
        <v>85000</v>
      </c>
    </row>
    <row r="147" spans="1:7" s="123" customFormat="1" ht="35.25" customHeight="1">
      <c r="A147" s="45" t="s">
        <v>627</v>
      </c>
      <c r="B147" s="92" t="s">
        <v>1057</v>
      </c>
      <c r="C147" s="65" t="s">
        <v>35</v>
      </c>
      <c r="D147" s="65" t="s">
        <v>40</v>
      </c>
      <c r="E147" s="240" t="s">
        <v>1107</v>
      </c>
      <c r="F147" s="219"/>
      <c r="G147" s="189">
        <f>G148</f>
        <v>85000</v>
      </c>
    </row>
    <row r="148" spans="1:7" s="123" customFormat="1" ht="34.5" customHeight="1">
      <c r="A148" s="199" t="s">
        <v>512</v>
      </c>
      <c r="B148" s="92" t="s">
        <v>1057</v>
      </c>
      <c r="C148" s="65" t="s">
        <v>35</v>
      </c>
      <c r="D148" s="65" t="s">
        <v>40</v>
      </c>
      <c r="E148" s="240" t="s">
        <v>1107</v>
      </c>
      <c r="F148" s="219">
        <v>240</v>
      </c>
      <c r="G148" s="189">
        <v>85000</v>
      </c>
    </row>
    <row r="149" spans="1:7" s="123" customFormat="1" ht="33" customHeight="1" hidden="1">
      <c r="A149" s="199" t="s">
        <v>801</v>
      </c>
      <c r="B149" s="92" t="s">
        <v>1057</v>
      </c>
      <c r="C149" s="65" t="s">
        <v>35</v>
      </c>
      <c r="D149" s="65" t="s">
        <v>40</v>
      </c>
      <c r="E149" s="240" t="s">
        <v>1108</v>
      </c>
      <c r="F149" s="219"/>
      <c r="G149" s="189">
        <f>G150</f>
        <v>0</v>
      </c>
    </row>
    <row r="150" spans="1:8" s="123" customFormat="1" ht="33" customHeight="1" hidden="1">
      <c r="A150" s="199" t="s">
        <v>1130</v>
      </c>
      <c r="B150" s="92" t="s">
        <v>1057</v>
      </c>
      <c r="C150" s="65" t="s">
        <v>35</v>
      </c>
      <c r="D150" s="65" t="s">
        <v>40</v>
      </c>
      <c r="E150" s="240" t="s">
        <v>1108</v>
      </c>
      <c r="F150" s="219"/>
      <c r="G150" s="189">
        <f>G151</f>
        <v>0</v>
      </c>
      <c r="H150" s="123" t="s">
        <v>1165</v>
      </c>
    </row>
    <row r="151" spans="1:7" s="123" customFormat="1" ht="35.25" customHeight="1" hidden="1">
      <c r="A151" s="199" t="s">
        <v>512</v>
      </c>
      <c r="B151" s="92" t="s">
        <v>1057</v>
      </c>
      <c r="C151" s="65" t="s">
        <v>35</v>
      </c>
      <c r="D151" s="65" t="s">
        <v>40</v>
      </c>
      <c r="E151" s="240" t="s">
        <v>1108</v>
      </c>
      <c r="F151" s="219">
        <v>240</v>
      </c>
      <c r="G151" s="189"/>
    </row>
    <row r="152" spans="1:7" s="123" customFormat="1" ht="48.75" customHeight="1">
      <c r="A152" s="393" t="s">
        <v>1132</v>
      </c>
      <c r="B152" s="120" t="s">
        <v>1057</v>
      </c>
      <c r="C152" s="66" t="s">
        <v>35</v>
      </c>
      <c r="D152" s="66" t="s">
        <v>40</v>
      </c>
      <c r="E152" s="239" t="s">
        <v>1070</v>
      </c>
      <c r="F152" s="219"/>
      <c r="G152" s="189">
        <f>G153+G157</f>
        <v>35500</v>
      </c>
    </row>
    <row r="153" spans="1:7" s="123" customFormat="1" ht="35.25" customHeight="1">
      <c r="A153" s="393" t="s">
        <v>533</v>
      </c>
      <c r="B153" s="120" t="s">
        <v>1057</v>
      </c>
      <c r="C153" s="66" t="s">
        <v>35</v>
      </c>
      <c r="D153" s="66" t="s">
        <v>40</v>
      </c>
      <c r="E153" s="239" t="s">
        <v>1082</v>
      </c>
      <c r="F153" s="219"/>
      <c r="G153" s="189">
        <f>G154</f>
        <v>25500</v>
      </c>
    </row>
    <row r="154" spans="1:7" s="123" customFormat="1" ht="18" customHeight="1">
      <c r="A154" s="199" t="s">
        <v>945</v>
      </c>
      <c r="B154" s="92" t="s">
        <v>1057</v>
      </c>
      <c r="C154" s="65" t="s">
        <v>35</v>
      </c>
      <c r="D154" s="65" t="s">
        <v>40</v>
      </c>
      <c r="E154" s="240" t="s">
        <v>1083</v>
      </c>
      <c r="F154" s="219"/>
      <c r="G154" s="189">
        <f>G155</f>
        <v>25500</v>
      </c>
    </row>
    <row r="155" spans="1:7" s="123" customFormat="1" ht="34.5" customHeight="1">
      <c r="A155" s="199" t="s">
        <v>534</v>
      </c>
      <c r="B155" s="92" t="s">
        <v>1057</v>
      </c>
      <c r="C155" s="65" t="s">
        <v>35</v>
      </c>
      <c r="D155" s="65" t="s">
        <v>40</v>
      </c>
      <c r="E155" s="240" t="s">
        <v>1084</v>
      </c>
      <c r="F155" s="219"/>
      <c r="G155" s="189">
        <f>G156</f>
        <v>25500</v>
      </c>
    </row>
    <row r="156" spans="1:7" s="123" customFormat="1" ht="35.25" customHeight="1">
      <c r="A156" s="199" t="s">
        <v>512</v>
      </c>
      <c r="B156" s="92" t="s">
        <v>1057</v>
      </c>
      <c r="C156" s="65" t="s">
        <v>35</v>
      </c>
      <c r="D156" s="65" t="s">
        <v>40</v>
      </c>
      <c r="E156" s="240" t="s">
        <v>1084</v>
      </c>
      <c r="F156" s="219">
        <v>240</v>
      </c>
      <c r="G156" s="189">
        <v>25500</v>
      </c>
    </row>
    <row r="157" spans="1:7" s="123" customFormat="1" ht="54" customHeight="1">
      <c r="A157" s="393" t="s">
        <v>1085</v>
      </c>
      <c r="B157" s="120" t="s">
        <v>1057</v>
      </c>
      <c r="C157" s="66" t="s">
        <v>35</v>
      </c>
      <c r="D157" s="66" t="s">
        <v>40</v>
      </c>
      <c r="E157" s="239" t="s">
        <v>1086</v>
      </c>
      <c r="F157" s="219"/>
      <c r="G157" s="189">
        <f>G158</f>
        <v>10000</v>
      </c>
    </row>
    <row r="158" spans="1:7" s="123" customFormat="1" ht="21.75" customHeight="1">
      <c r="A158" s="199" t="s">
        <v>1063</v>
      </c>
      <c r="B158" s="92" t="s">
        <v>1057</v>
      </c>
      <c r="C158" s="65" t="s">
        <v>35</v>
      </c>
      <c r="D158" s="65" t="s">
        <v>40</v>
      </c>
      <c r="E158" s="240" t="s">
        <v>1087</v>
      </c>
      <c r="F158" s="219"/>
      <c r="G158" s="189">
        <f>G159</f>
        <v>10000</v>
      </c>
    </row>
    <row r="159" spans="1:7" s="123" customFormat="1" ht="35.25" customHeight="1">
      <c r="A159" s="199" t="s">
        <v>565</v>
      </c>
      <c r="B159" s="92" t="s">
        <v>1057</v>
      </c>
      <c r="C159" s="65" t="s">
        <v>35</v>
      </c>
      <c r="D159" s="65" t="s">
        <v>40</v>
      </c>
      <c r="E159" s="240" t="s">
        <v>1088</v>
      </c>
      <c r="F159" s="219"/>
      <c r="G159" s="189">
        <f>G160</f>
        <v>10000</v>
      </c>
    </row>
    <row r="160" spans="1:7" s="123" customFormat="1" ht="36.75" customHeight="1">
      <c r="A160" s="199" t="s">
        <v>512</v>
      </c>
      <c r="B160" s="92" t="s">
        <v>1057</v>
      </c>
      <c r="C160" s="65" t="s">
        <v>35</v>
      </c>
      <c r="D160" s="65" t="s">
        <v>40</v>
      </c>
      <c r="E160" s="240" t="s">
        <v>1088</v>
      </c>
      <c r="F160" s="219">
        <v>240</v>
      </c>
      <c r="G160" s="189">
        <v>10000</v>
      </c>
    </row>
    <row r="161" spans="1:7" s="123" customFormat="1" ht="33" customHeight="1">
      <c r="A161" s="393" t="s">
        <v>1128</v>
      </c>
      <c r="B161" s="120" t="s">
        <v>1057</v>
      </c>
      <c r="C161" s="66" t="s">
        <v>35</v>
      </c>
      <c r="D161" s="66" t="s">
        <v>40</v>
      </c>
      <c r="E161" s="239" t="s">
        <v>1129</v>
      </c>
      <c r="F161" s="219"/>
      <c r="G161" s="144">
        <f>G162+G164+G166</f>
        <v>709700</v>
      </c>
    </row>
    <row r="162" spans="1:7" s="123" customFormat="1" ht="32.25" customHeight="1">
      <c r="A162" s="393" t="s">
        <v>1096</v>
      </c>
      <c r="B162" s="120" t="s">
        <v>1057</v>
      </c>
      <c r="C162" s="66" t="s">
        <v>35</v>
      </c>
      <c r="D162" s="66" t="s">
        <v>40</v>
      </c>
      <c r="E162" s="239" t="s">
        <v>1110</v>
      </c>
      <c r="F162" s="219"/>
      <c r="G162" s="521">
        <f>G163</f>
        <v>539700</v>
      </c>
    </row>
    <row r="163" spans="1:7" s="123" customFormat="1" ht="37.5" customHeight="1">
      <c r="A163" s="199" t="s">
        <v>512</v>
      </c>
      <c r="B163" s="92" t="s">
        <v>1057</v>
      </c>
      <c r="C163" s="65" t="s">
        <v>35</v>
      </c>
      <c r="D163" s="65" t="s">
        <v>40</v>
      </c>
      <c r="E163" s="240" t="s">
        <v>1110</v>
      </c>
      <c r="F163" s="219">
        <v>240</v>
      </c>
      <c r="G163" s="189">
        <v>539700</v>
      </c>
    </row>
    <row r="164" spans="1:7" s="123" customFormat="1" ht="37.5" customHeight="1">
      <c r="A164" s="393" t="s">
        <v>1097</v>
      </c>
      <c r="B164" s="92" t="s">
        <v>1057</v>
      </c>
      <c r="C164" s="65" t="s">
        <v>35</v>
      </c>
      <c r="D164" s="65" t="s">
        <v>40</v>
      </c>
      <c r="E164" s="240" t="s">
        <v>1111</v>
      </c>
      <c r="F164" s="219"/>
      <c r="G164" s="189">
        <f>G165</f>
        <v>70000</v>
      </c>
    </row>
    <row r="165" spans="1:7" s="123" customFormat="1" ht="36.75" customHeight="1">
      <c r="A165" s="199" t="s">
        <v>512</v>
      </c>
      <c r="B165" s="92" t="s">
        <v>1057</v>
      </c>
      <c r="C165" s="65" t="s">
        <v>35</v>
      </c>
      <c r="D165" s="65" t="s">
        <v>40</v>
      </c>
      <c r="E165" s="240" t="s">
        <v>1111</v>
      </c>
      <c r="F165" s="219">
        <v>240</v>
      </c>
      <c r="G165" s="189">
        <v>70000</v>
      </c>
    </row>
    <row r="166" spans="1:7" s="123" customFormat="1" ht="19.5" customHeight="1">
      <c r="A166" s="393" t="s">
        <v>1098</v>
      </c>
      <c r="B166" s="92" t="s">
        <v>1057</v>
      </c>
      <c r="C166" s="65" t="s">
        <v>35</v>
      </c>
      <c r="D166" s="65" t="s">
        <v>40</v>
      </c>
      <c r="E166" s="240" t="s">
        <v>1112</v>
      </c>
      <c r="F166" s="219"/>
      <c r="G166" s="189">
        <f>G167</f>
        <v>100000</v>
      </c>
    </row>
    <row r="167" spans="1:7" s="123" customFormat="1" ht="33" customHeight="1">
      <c r="A167" s="199" t="s">
        <v>512</v>
      </c>
      <c r="B167" s="92" t="s">
        <v>1057</v>
      </c>
      <c r="C167" s="65" t="s">
        <v>35</v>
      </c>
      <c r="D167" s="65" t="s">
        <v>40</v>
      </c>
      <c r="E167" s="240" t="s">
        <v>1112</v>
      </c>
      <c r="F167" s="219">
        <v>240</v>
      </c>
      <c r="G167" s="189">
        <v>100000</v>
      </c>
    </row>
    <row r="168" spans="1:7" ht="16.5">
      <c r="A168" s="40" t="s">
        <v>74</v>
      </c>
      <c r="B168" s="90" t="s">
        <v>1057</v>
      </c>
      <c r="C168" s="42" t="s">
        <v>30</v>
      </c>
      <c r="D168" s="42"/>
      <c r="E168" s="48"/>
      <c r="F168" s="48"/>
      <c r="G168" s="144">
        <f>G169</f>
        <v>25000</v>
      </c>
    </row>
    <row r="169" spans="1:7" ht="33">
      <c r="A169" s="179" t="s">
        <v>466</v>
      </c>
      <c r="B169" s="90" t="s">
        <v>1057</v>
      </c>
      <c r="C169" s="42" t="s">
        <v>30</v>
      </c>
      <c r="D169" s="42" t="s">
        <v>35</v>
      </c>
      <c r="E169" s="67"/>
      <c r="F169" s="48"/>
      <c r="G169" s="144">
        <f>G170</f>
        <v>25000</v>
      </c>
    </row>
    <row r="170" spans="1:7" s="123" customFormat="1" ht="49.5">
      <c r="A170" s="269" t="s">
        <v>1135</v>
      </c>
      <c r="B170" s="90" t="s">
        <v>1057</v>
      </c>
      <c r="C170" s="42" t="s">
        <v>30</v>
      </c>
      <c r="D170" s="42" t="s">
        <v>35</v>
      </c>
      <c r="E170" s="467" t="s">
        <v>1094</v>
      </c>
      <c r="F170" s="221"/>
      <c r="G170" s="144">
        <f>G171</f>
        <v>25000</v>
      </c>
    </row>
    <row r="171" spans="1:7" s="123" customFormat="1" ht="33">
      <c r="A171" s="213" t="s">
        <v>984</v>
      </c>
      <c r="B171" s="91" t="s">
        <v>1057</v>
      </c>
      <c r="C171" s="38" t="s">
        <v>30</v>
      </c>
      <c r="D171" s="38" t="s">
        <v>35</v>
      </c>
      <c r="E171" s="275" t="s">
        <v>1095</v>
      </c>
      <c r="F171" s="238"/>
      <c r="G171" s="189">
        <f>G172</f>
        <v>25000</v>
      </c>
    </row>
    <row r="172" spans="1:7" s="123" customFormat="1" ht="31.5" customHeight="1">
      <c r="A172" s="213" t="s">
        <v>1064</v>
      </c>
      <c r="B172" s="91" t="s">
        <v>1057</v>
      </c>
      <c r="C172" s="38" t="s">
        <v>30</v>
      </c>
      <c r="D172" s="38" t="s">
        <v>35</v>
      </c>
      <c r="E172" s="275" t="s">
        <v>1102</v>
      </c>
      <c r="F172" s="238"/>
      <c r="G172" s="189">
        <f>G173</f>
        <v>25000</v>
      </c>
    </row>
    <row r="173" spans="1:7" s="123" customFormat="1" ht="34.5" customHeight="1">
      <c r="A173" s="259" t="s">
        <v>512</v>
      </c>
      <c r="B173" s="91" t="s">
        <v>1057</v>
      </c>
      <c r="C173" s="38" t="s">
        <v>30</v>
      </c>
      <c r="D173" s="38" t="s">
        <v>35</v>
      </c>
      <c r="E173" s="275" t="s">
        <v>1102</v>
      </c>
      <c r="F173" s="238">
        <v>240</v>
      </c>
      <c r="G173" s="189">
        <v>25000</v>
      </c>
    </row>
    <row r="174" spans="1:7" ht="15" customHeight="1" hidden="1">
      <c r="A174" s="64" t="s">
        <v>248</v>
      </c>
      <c r="B174" s="99" t="s">
        <v>1057</v>
      </c>
      <c r="C174" s="66" t="s">
        <v>30</v>
      </c>
      <c r="D174" s="67" t="s">
        <v>32</v>
      </c>
      <c r="E174" s="66"/>
      <c r="F174" s="48"/>
      <c r="G174" s="189">
        <f>G175</f>
        <v>0</v>
      </c>
    </row>
    <row r="175" spans="1:7" s="123" customFormat="1" ht="49.5" hidden="1">
      <c r="A175" s="103" t="s">
        <v>526</v>
      </c>
      <c r="B175" s="99" t="s">
        <v>1057</v>
      </c>
      <c r="C175" s="66" t="s">
        <v>30</v>
      </c>
      <c r="D175" s="67" t="s">
        <v>32</v>
      </c>
      <c r="E175" s="242" t="s">
        <v>696</v>
      </c>
      <c r="F175" s="218"/>
      <c r="G175" s="189">
        <f>G176</f>
        <v>0</v>
      </c>
    </row>
    <row r="176" spans="1:7" s="232" customFormat="1" ht="33" hidden="1">
      <c r="A176" s="103" t="s">
        <v>533</v>
      </c>
      <c r="B176" s="99" t="s">
        <v>1057</v>
      </c>
      <c r="C176" s="66" t="s">
        <v>30</v>
      </c>
      <c r="D176" s="67" t="s">
        <v>32</v>
      </c>
      <c r="E176" s="42" t="s">
        <v>697</v>
      </c>
      <c r="F176" s="218"/>
      <c r="G176" s="189">
        <f>G177</f>
        <v>0</v>
      </c>
    </row>
    <row r="177" spans="1:7" s="123" customFormat="1" ht="16.5" hidden="1">
      <c r="A177" s="100" t="s">
        <v>945</v>
      </c>
      <c r="B177" s="98" t="s">
        <v>1057</v>
      </c>
      <c r="C177" s="65" t="s">
        <v>30</v>
      </c>
      <c r="D177" s="48" t="s">
        <v>32</v>
      </c>
      <c r="E177" s="38" t="s">
        <v>699</v>
      </c>
      <c r="F177" s="218"/>
      <c r="G177" s="189">
        <f>G178</f>
        <v>0</v>
      </c>
    </row>
    <row r="178" spans="1:7" s="123" customFormat="1" ht="27" customHeight="1" hidden="1">
      <c r="A178" s="100" t="s">
        <v>534</v>
      </c>
      <c r="B178" s="98" t="s">
        <v>1057</v>
      </c>
      <c r="C178" s="65" t="s">
        <v>30</v>
      </c>
      <c r="D178" s="48" t="s">
        <v>32</v>
      </c>
      <c r="E178" s="38" t="s">
        <v>698</v>
      </c>
      <c r="F178" s="218"/>
      <c r="G178" s="189">
        <f>G179</f>
        <v>0</v>
      </c>
    </row>
    <row r="179" spans="1:7" s="123" customFormat="1" ht="33" hidden="1">
      <c r="A179" s="100" t="s">
        <v>512</v>
      </c>
      <c r="B179" s="98" t="s">
        <v>1057</v>
      </c>
      <c r="C179" s="65" t="s">
        <v>30</v>
      </c>
      <c r="D179" s="48" t="s">
        <v>32</v>
      </c>
      <c r="E179" s="38" t="s">
        <v>698</v>
      </c>
      <c r="F179" s="218">
        <v>240</v>
      </c>
      <c r="G179" s="189"/>
    </row>
    <row r="180" spans="1:7" ht="16.5" hidden="1">
      <c r="A180" s="64" t="s">
        <v>330</v>
      </c>
      <c r="B180" s="120">
        <v>902</v>
      </c>
      <c r="C180" s="67" t="s">
        <v>32</v>
      </c>
      <c r="D180" s="48"/>
      <c r="E180" s="48"/>
      <c r="F180" s="48"/>
      <c r="G180" s="63">
        <f>G181</f>
        <v>0</v>
      </c>
    </row>
    <row r="181" spans="1:7" ht="16.5" hidden="1">
      <c r="A181" s="64" t="s">
        <v>331</v>
      </c>
      <c r="B181" s="99">
        <v>902</v>
      </c>
      <c r="C181" s="67" t="s">
        <v>32</v>
      </c>
      <c r="D181" s="67" t="s">
        <v>32</v>
      </c>
      <c r="E181" s="67"/>
      <c r="F181" s="48"/>
      <c r="G181" s="189">
        <f>G182</f>
        <v>0</v>
      </c>
    </row>
    <row r="182" spans="1:7" s="123" customFormat="1" ht="33" hidden="1">
      <c r="A182" s="254" t="s">
        <v>733</v>
      </c>
      <c r="B182" s="99">
        <v>902</v>
      </c>
      <c r="C182" s="67" t="s">
        <v>32</v>
      </c>
      <c r="D182" s="67" t="s">
        <v>32</v>
      </c>
      <c r="E182" s="242" t="s">
        <v>709</v>
      </c>
      <c r="F182" s="218"/>
      <c r="G182" s="189">
        <f>G183+G188</f>
        <v>0</v>
      </c>
    </row>
    <row r="183" spans="1:7" s="123" customFormat="1" ht="16.5" hidden="1">
      <c r="A183" s="255" t="s">
        <v>854</v>
      </c>
      <c r="B183" s="98">
        <v>902</v>
      </c>
      <c r="C183" s="48" t="s">
        <v>32</v>
      </c>
      <c r="D183" s="48" t="s">
        <v>32</v>
      </c>
      <c r="E183" s="236" t="s">
        <v>855</v>
      </c>
      <c r="F183" s="218"/>
      <c r="G183" s="189">
        <f>G184+G186</f>
        <v>0</v>
      </c>
    </row>
    <row r="184" spans="1:7" s="123" customFormat="1" ht="49.5" hidden="1">
      <c r="A184" s="255" t="s">
        <v>593</v>
      </c>
      <c r="B184" s="98">
        <v>902</v>
      </c>
      <c r="C184" s="48" t="s">
        <v>32</v>
      </c>
      <c r="D184" s="48" t="s">
        <v>32</v>
      </c>
      <c r="E184" s="236" t="s">
        <v>856</v>
      </c>
      <c r="F184" s="218"/>
      <c r="G184" s="189">
        <f>G185</f>
        <v>0</v>
      </c>
    </row>
    <row r="185" spans="1:7" s="123" customFormat="1" ht="33" hidden="1">
      <c r="A185" s="100" t="s">
        <v>512</v>
      </c>
      <c r="B185" s="98">
        <v>902</v>
      </c>
      <c r="C185" s="48" t="s">
        <v>32</v>
      </c>
      <c r="D185" s="48" t="s">
        <v>32</v>
      </c>
      <c r="E185" s="236" t="s">
        <v>856</v>
      </c>
      <c r="F185" s="218">
        <v>240</v>
      </c>
      <c r="G185" s="189"/>
    </row>
    <row r="186" spans="1:7" s="123" customFormat="1" ht="16.5" hidden="1">
      <c r="A186" s="255" t="s">
        <v>613</v>
      </c>
      <c r="B186" s="98">
        <v>902</v>
      </c>
      <c r="C186" s="48" t="s">
        <v>32</v>
      </c>
      <c r="D186" s="48" t="s">
        <v>32</v>
      </c>
      <c r="E186" s="236" t="s">
        <v>857</v>
      </c>
      <c r="F186" s="218"/>
      <c r="G186" s="189">
        <f>G187</f>
        <v>0</v>
      </c>
    </row>
    <row r="187" spans="1:7" s="123" customFormat="1" ht="33" hidden="1">
      <c r="A187" s="62" t="s">
        <v>531</v>
      </c>
      <c r="B187" s="98">
        <v>902</v>
      </c>
      <c r="C187" s="48" t="s">
        <v>32</v>
      </c>
      <c r="D187" s="48" t="s">
        <v>32</v>
      </c>
      <c r="E187" s="236" t="s">
        <v>857</v>
      </c>
      <c r="F187" s="218">
        <v>630</v>
      </c>
      <c r="G187" s="189"/>
    </row>
    <row r="188" spans="1:7" s="123" customFormat="1" ht="16.5" hidden="1">
      <c r="A188" s="255" t="s">
        <v>858</v>
      </c>
      <c r="B188" s="98">
        <v>902</v>
      </c>
      <c r="C188" s="48" t="s">
        <v>32</v>
      </c>
      <c r="D188" s="48" t="s">
        <v>32</v>
      </c>
      <c r="E188" s="236" t="s">
        <v>859</v>
      </c>
      <c r="F188" s="218"/>
      <c r="G188" s="189">
        <f>G189</f>
        <v>0</v>
      </c>
    </row>
    <row r="189" spans="1:7" s="123" customFormat="1" ht="18" customHeight="1" hidden="1">
      <c r="A189" s="255" t="s">
        <v>595</v>
      </c>
      <c r="B189" s="98">
        <v>902</v>
      </c>
      <c r="C189" s="48" t="s">
        <v>32</v>
      </c>
      <c r="D189" s="48" t="s">
        <v>32</v>
      </c>
      <c r="E189" s="236" t="s">
        <v>860</v>
      </c>
      <c r="F189" s="218"/>
      <c r="G189" s="189">
        <f>G190</f>
        <v>0</v>
      </c>
    </row>
    <row r="190" spans="1:7" s="123" customFormat="1" ht="21" customHeight="1" hidden="1">
      <c r="A190" s="100" t="s">
        <v>512</v>
      </c>
      <c r="B190" s="98">
        <v>902</v>
      </c>
      <c r="C190" s="48" t="s">
        <v>32</v>
      </c>
      <c r="D190" s="48" t="s">
        <v>32</v>
      </c>
      <c r="E190" s="236" t="s">
        <v>860</v>
      </c>
      <c r="F190" s="218">
        <v>240</v>
      </c>
      <c r="G190" s="189"/>
    </row>
    <row r="191" spans="1:7" ht="3.75" customHeight="1" hidden="1">
      <c r="A191" s="40" t="s">
        <v>3</v>
      </c>
      <c r="B191" s="87">
        <v>902</v>
      </c>
      <c r="C191" s="42" t="s">
        <v>38</v>
      </c>
      <c r="D191" s="42"/>
      <c r="E191" s="42"/>
      <c r="F191" s="38"/>
      <c r="G191" s="189">
        <f>G192+G198+G211</f>
        <v>0</v>
      </c>
    </row>
    <row r="192" spans="1:7" s="9" customFormat="1" ht="16.5" hidden="1">
      <c r="A192" s="94" t="s">
        <v>175</v>
      </c>
      <c r="B192" s="95">
        <v>902</v>
      </c>
      <c r="C192" s="96" t="s">
        <v>38</v>
      </c>
      <c r="D192" s="70" t="s">
        <v>31</v>
      </c>
      <c r="E192" s="70"/>
      <c r="F192" s="73"/>
      <c r="G192" s="74">
        <f>G193</f>
        <v>0</v>
      </c>
    </row>
    <row r="193" spans="1:7" s="123" customFormat="1" ht="33" hidden="1">
      <c r="A193" s="103" t="s">
        <v>541</v>
      </c>
      <c r="B193" s="95">
        <v>902</v>
      </c>
      <c r="C193" s="96" t="s">
        <v>38</v>
      </c>
      <c r="D193" s="70" t="s">
        <v>31</v>
      </c>
      <c r="E193" s="242" t="s">
        <v>740</v>
      </c>
      <c r="F193" s="218"/>
      <c r="G193" s="189">
        <f>G194</f>
        <v>0</v>
      </c>
    </row>
    <row r="194" spans="1:7" s="232" customFormat="1" ht="33" hidden="1">
      <c r="A194" s="249" t="s">
        <v>732</v>
      </c>
      <c r="B194" s="95">
        <v>902</v>
      </c>
      <c r="C194" s="96" t="s">
        <v>38</v>
      </c>
      <c r="D194" s="70" t="s">
        <v>31</v>
      </c>
      <c r="E194" s="42" t="s">
        <v>761</v>
      </c>
      <c r="F194" s="218"/>
      <c r="G194" s="189">
        <f>G195</f>
        <v>0</v>
      </c>
    </row>
    <row r="195" spans="1:7" s="123" customFormat="1" ht="33" hidden="1">
      <c r="A195" s="97" t="s">
        <v>921</v>
      </c>
      <c r="B195" s="243">
        <v>902</v>
      </c>
      <c r="C195" s="72" t="s">
        <v>38</v>
      </c>
      <c r="D195" s="73" t="s">
        <v>31</v>
      </c>
      <c r="E195" s="38" t="s">
        <v>922</v>
      </c>
      <c r="F195" s="218"/>
      <c r="G195" s="189">
        <f>G196</f>
        <v>0</v>
      </c>
    </row>
    <row r="196" spans="1:7" s="123" customFormat="1" ht="16.5" hidden="1">
      <c r="A196" s="97" t="s">
        <v>923</v>
      </c>
      <c r="B196" s="243">
        <v>902</v>
      </c>
      <c r="C196" s="72" t="s">
        <v>38</v>
      </c>
      <c r="D196" s="73" t="s">
        <v>31</v>
      </c>
      <c r="E196" s="38" t="s">
        <v>924</v>
      </c>
      <c r="F196" s="218"/>
      <c r="G196" s="189">
        <f>G197</f>
        <v>0</v>
      </c>
    </row>
    <row r="197" spans="1:7" s="123" customFormat="1" ht="14.25" customHeight="1" hidden="1">
      <c r="A197" s="100" t="s">
        <v>536</v>
      </c>
      <c r="B197" s="243">
        <v>902</v>
      </c>
      <c r="C197" s="72" t="s">
        <v>38</v>
      </c>
      <c r="D197" s="73" t="s">
        <v>31</v>
      </c>
      <c r="E197" s="38" t="s">
        <v>924</v>
      </c>
      <c r="F197" s="218">
        <v>310</v>
      </c>
      <c r="G197" s="189"/>
    </row>
    <row r="198" spans="1:7" ht="16.5" hidden="1">
      <c r="A198" s="40" t="s">
        <v>320</v>
      </c>
      <c r="B198" s="90">
        <v>902</v>
      </c>
      <c r="C198" s="42" t="s">
        <v>38</v>
      </c>
      <c r="D198" s="42" t="s">
        <v>40</v>
      </c>
      <c r="E198" s="42"/>
      <c r="F198" s="38"/>
      <c r="G198" s="189">
        <f>G199+G206</f>
        <v>0</v>
      </c>
    </row>
    <row r="199" spans="1:7" s="123" customFormat="1" ht="33" hidden="1">
      <c r="A199" s="103" t="s">
        <v>541</v>
      </c>
      <c r="B199" s="95">
        <v>902</v>
      </c>
      <c r="C199" s="96" t="s">
        <v>38</v>
      </c>
      <c r="D199" s="70" t="s">
        <v>40</v>
      </c>
      <c r="E199" s="242" t="s">
        <v>740</v>
      </c>
      <c r="F199" s="218"/>
      <c r="G199" s="189">
        <f>G200</f>
        <v>0</v>
      </c>
    </row>
    <row r="200" spans="1:7" s="232" customFormat="1" ht="33" hidden="1">
      <c r="A200" s="249" t="s">
        <v>732</v>
      </c>
      <c r="B200" s="95">
        <v>902</v>
      </c>
      <c r="C200" s="96" t="s">
        <v>38</v>
      </c>
      <c r="D200" s="70" t="s">
        <v>40</v>
      </c>
      <c r="E200" s="42" t="s">
        <v>761</v>
      </c>
      <c r="F200" s="218"/>
      <c r="G200" s="189">
        <f>G201</f>
        <v>0</v>
      </c>
    </row>
    <row r="201" spans="1:7" s="123" customFormat="1" ht="33" hidden="1">
      <c r="A201" s="97" t="s">
        <v>921</v>
      </c>
      <c r="B201" s="243">
        <v>902</v>
      </c>
      <c r="C201" s="72" t="s">
        <v>38</v>
      </c>
      <c r="D201" s="73" t="s">
        <v>40</v>
      </c>
      <c r="E201" s="38" t="s">
        <v>922</v>
      </c>
      <c r="F201" s="218"/>
      <c r="G201" s="189">
        <f>G202+G204</f>
        <v>0</v>
      </c>
    </row>
    <row r="202" spans="1:7" s="123" customFormat="1" ht="33" hidden="1">
      <c r="A202" s="97" t="s">
        <v>540</v>
      </c>
      <c r="B202" s="243">
        <v>902</v>
      </c>
      <c r="C202" s="72" t="s">
        <v>38</v>
      </c>
      <c r="D202" s="73" t="s">
        <v>40</v>
      </c>
      <c r="E202" s="38" t="s">
        <v>925</v>
      </c>
      <c r="F202" s="218"/>
      <c r="G202" s="189">
        <f>G203</f>
        <v>0</v>
      </c>
    </row>
    <row r="203" spans="1:7" s="123" customFormat="1" ht="16.5" hidden="1">
      <c r="A203" s="97" t="s">
        <v>536</v>
      </c>
      <c r="B203" s="243">
        <v>902</v>
      </c>
      <c r="C203" s="72" t="s">
        <v>38</v>
      </c>
      <c r="D203" s="73" t="s">
        <v>40</v>
      </c>
      <c r="E203" s="38" t="s">
        <v>925</v>
      </c>
      <c r="F203" s="218">
        <v>310</v>
      </c>
      <c r="G203" s="189"/>
    </row>
    <row r="204" spans="1:7" ht="66" hidden="1">
      <c r="A204" s="97" t="s">
        <v>442</v>
      </c>
      <c r="B204" s="243">
        <v>902</v>
      </c>
      <c r="C204" s="72" t="s">
        <v>38</v>
      </c>
      <c r="D204" s="73" t="s">
        <v>40</v>
      </c>
      <c r="E204" s="38" t="s">
        <v>973</v>
      </c>
      <c r="F204" s="218"/>
      <c r="G204" s="63">
        <f>G205</f>
        <v>0</v>
      </c>
    </row>
    <row r="205" spans="1:7" ht="13.5" customHeight="1" hidden="1">
      <c r="A205" s="97" t="s">
        <v>536</v>
      </c>
      <c r="B205" s="243">
        <v>902</v>
      </c>
      <c r="C205" s="72" t="s">
        <v>38</v>
      </c>
      <c r="D205" s="73" t="s">
        <v>40</v>
      </c>
      <c r="E205" s="38" t="s">
        <v>973</v>
      </c>
      <c r="F205" s="218">
        <v>310</v>
      </c>
      <c r="G205" s="189"/>
    </row>
    <row r="206" spans="1:7" s="123" customFormat="1" ht="16.5" hidden="1">
      <c r="A206" s="103" t="s">
        <v>537</v>
      </c>
      <c r="B206" s="95">
        <v>902</v>
      </c>
      <c r="C206" s="96" t="s">
        <v>38</v>
      </c>
      <c r="D206" s="70" t="s">
        <v>40</v>
      </c>
      <c r="E206" s="242" t="s">
        <v>744</v>
      </c>
      <c r="F206" s="218"/>
      <c r="G206" s="189">
        <f>G207</f>
        <v>0</v>
      </c>
    </row>
    <row r="207" spans="1:7" s="232" customFormat="1" ht="16.5" hidden="1">
      <c r="A207" s="103" t="s">
        <v>538</v>
      </c>
      <c r="B207" s="95">
        <v>902</v>
      </c>
      <c r="C207" s="96" t="s">
        <v>38</v>
      </c>
      <c r="D207" s="70" t="s">
        <v>40</v>
      </c>
      <c r="E207" s="42" t="s">
        <v>840</v>
      </c>
      <c r="F207" s="218"/>
      <c r="G207" s="189">
        <f>G208</f>
        <v>0</v>
      </c>
    </row>
    <row r="208" spans="1:7" s="123" customFormat="1" ht="33" hidden="1">
      <c r="A208" s="62" t="s">
        <v>838</v>
      </c>
      <c r="B208" s="243">
        <v>902</v>
      </c>
      <c r="C208" s="72" t="s">
        <v>38</v>
      </c>
      <c r="D208" s="73" t="s">
        <v>40</v>
      </c>
      <c r="E208" s="38" t="s">
        <v>841</v>
      </c>
      <c r="F208" s="218"/>
      <c r="G208" s="189">
        <f>G209</f>
        <v>0</v>
      </c>
    </row>
    <row r="209" spans="1:7" s="123" customFormat="1" ht="16.5" hidden="1">
      <c r="A209" s="62" t="s">
        <v>539</v>
      </c>
      <c r="B209" s="243">
        <v>902</v>
      </c>
      <c r="C209" s="72" t="s">
        <v>38</v>
      </c>
      <c r="D209" s="73" t="s">
        <v>40</v>
      </c>
      <c r="E209" s="38" t="s">
        <v>847</v>
      </c>
      <c r="F209" s="218"/>
      <c r="G209" s="189">
        <f>G210</f>
        <v>0</v>
      </c>
    </row>
    <row r="210" spans="1:7" s="123" customFormat="1" ht="33" hidden="1">
      <c r="A210" s="100" t="s">
        <v>615</v>
      </c>
      <c r="B210" s="243">
        <v>902</v>
      </c>
      <c r="C210" s="72" t="s">
        <v>38</v>
      </c>
      <c r="D210" s="73" t="s">
        <v>40</v>
      </c>
      <c r="E210" s="38" t="s">
        <v>847</v>
      </c>
      <c r="F210" s="218">
        <v>320</v>
      </c>
      <c r="G210" s="189"/>
    </row>
    <row r="211" spans="1:7" ht="16.5" hidden="1">
      <c r="A211" s="40" t="s">
        <v>27</v>
      </c>
      <c r="B211" s="87">
        <v>902</v>
      </c>
      <c r="C211" s="42">
        <v>10</v>
      </c>
      <c r="D211" s="42" t="s">
        <v>37</v>
      </c>
      <c r="E211" s="42"/>
      <c r="F211" s="38"/>
      <c r="G211" s="63">
        <f>G212+G221</f>
        <v>0</v>
      </c>
    </row>
    <row r="212" spans="1:7" s="123" customFormat="1" ht="33" hidden="1">
      <c r="A212" s="103" t="s">
        <v>541</v>
      </c>
      <c r="B212" s="87">
        <v>902</v>
      </c>
      <c r="C212" s="42">
        <v>10</v>
      </c>
      <c r="D212" s="42" t="s">
        <v>37</v>
      </c>
      <c r="E212" s="242" t="s">
        <v>740</v>
      </c>
      <c r="F212" s="218"/>
      <c r="G212" s="189">
        <f>G213</f>
        <v>0</v>
      </c>
    </row>
    <row r="213" spans="1:7" s="232" customFormat="1" ht="33" hidden="1">
      <c r="A213" s="103" t="s">
        <v>542</v>
      </c>
      <c r="B213" s="87">
        <v>902</v>
      </c>
      <c r="C213" s="42">
        <v>10</v>
      </c>
      <c r="D213" s="42" t="s">
        <v>37</v>
      </c>
      <c r="E213" s="42" t="s">
        <v>764</v>
      </c>
      <c r="F213" s="218"/>
      <c r="G213" s="189">
        <f>G214</f>
        <v>0</v>
      </c>
    </row>
    <row r="214" spans="1:7" s="123" customFormat="1" ht="16.5" hidden="1">
      <c r="A214" s="100" t="s">
        <v>902</v>
      </c>
      <c r="B214" s="88">
        <v>902</v>
      </c>
      <c r="C214" s="38">
        <v>10</v>
      </c>
      <c r="D214" s="38" t="s">
        <v>37</v>
      </c>
      <c r="E214" s="38" t="s">
        <v>974</v>
      </c>
      <c r="F214" s="218"/>
      <c r="G214" s="189">
        <f>G215+G217+G219</f>
        <v>0</v>
      </c>
    </row>
    <row r="215" spans="1:7" s="123" customFormat="1" ht="19.5" customHeight="1" hidden="1">
      <c r="A215" s="100" t="s">
        <v>903</v>
      </c>
      <c r="B215" s="88">
        <v>902</v>
      </c>
      <c r="C215" s="38">
        <v>10</v>
      </c>
      <c r="D215" s="38" t="s">
        <v>37</v>
      </c>
      <c r="E215" s="38" t="s">
        <v>975</v>
      </c>
      <c r="F215" s="218"/>
      <c r="G215" s="189">
        <f>G216</f>
        <v>0</v>
      </c>
    </row>
    <row r="216" spans="1:7" s="123" customFormat="1" ht="33" hidden="1">
      <c r="A216" s="100" t="s">
        <v>615</v>
      </c>
      <c r="B216" s="88">
        <v>902</v>
      </c>
      <c r="C216" s="38">
        <v>10</v>
      </c>
      <c r="D216" s="38" t="s">
        <v>37</v>
      </c>
      <c r="E216" s="38" t="s">
        <v>975</v>
      </c>
      <c r="F216" s="218">
        <v>320</v>
      </c>
      <c r="G216" s="189"/>
    </row>
    <row r="217" spans="1:7" s="123" customFormat="1" ht="33" hidden="1">
      <c r="A217" s="100" t="s">
        <v>543</v>
      </c>
      <c r="B217" s="88">
        <v>902</v>
      </c>
      <c r="C217" s="38">
        <v>10</v>
      </c>
      <c r="D217" s="38" t="s">
        <v>37</v>
      </c>
      <c r="E217" s="38" t="s">
        <v>976</v>
      </c>
      <c r="F217" s="218"/>
      <c r="G217" s="189">
        <f>G218</f>
        <v>0</v>
      </c>
    </row>
    <row r="218" spans="1:7" s="123" customFormat="1" ht="1.5" customHeight="1" hidden="1">
      <c r="A218" s="100" t="s">
        <v>531</v>
      </c>
      <c r="B218" s="88">
        <v>902</v>
      </c>
      <c r="C218" s="38">
        <v>10</v>
      </c>
      <c r="D218" s="38" t="s">
        <v>37</v>
      </c>
      <c r="E218" s="38" t="s">
        <v>976</v>
      </c>
      <c r="F218" s="218">
        <v>630</v>
      </c>
      <c r="G218" s="189"/>
    </row>
    <row r="219" spans="1:7" s="123" customFormat="1" ht="34.5" customHeight="1" hidden="1">
      <c r="A219" s="100" t="s">
        <v>612</v>
      </c>
      <c r="B219" s="88">
        <v>902</v>
      </c>
      <c r="C219" s="38">
        <v>10</v>
      </c>
      <c r="D219" s="38" t="s">
        <v>37</v>
      </c>
      <c r="E219" s="38" t="s">
        <v>977</v>
      </c>
      <c r="F219" s="218"/>
      <c r="G219" s="189">
        <f>G220</f>
        <v>0</v>
      </c>
    </row>
    <row r="220" spans="1:7" s="123" customFormat="1" ht="39" customHeight="1" hidden="1">
      <c r="A220" s="100" t="s">
        <v>531</v>
      </c>
      <c r="B220" s="88">
        <v>902</v>
      </c>
      <c r="C220" s="38">
        <v>10</v>
      </c>
      <c r="D220" s="38" t="s">
        <v>37</v>
      </c>
      <c r="E220" s="38" t="s">
        <v>977</v>
      </c>
      <c r="F220" s="218">
        <v>630</v>
      </c>
      <c r="G220" s="189"/>
    </row>
    <row r="221" spans="1:7" s="123" customFormat="1" ht="18" customHeight="1" hidden="1">
      <c r="A221" s="103" t="s">
        <v>544</v>
      </c>
      <c r="B221" s="87">
        <v>902</v>
      </c>
      <c r="C221" s="42">
        <v>10</v>
      </c>
      <c r="D221" s="42" t="s">
        <v>37</v>
      </c>
      <c r="E221" s="242" t="s">
        <v>741</v>
      </c>
      <c r="F221" s="218"/>
      <c r="G221" s="189">
        <f>G222</f>
        <v>0</v>
      </c>
    </row>
    <row r="222" spans="1:7" s="123" customFormat="1" ht="18.75" customHeight="1" hidden="1">
      <c r="A222" s="100" t="s">
        <v>931</v>
      </c>
      <c r="B222" s="88">
        <v>902</v>
      </c>
      <c r="C222" s="38">
        <v>10</v>
      </c>
      <c r="D222" s="38" t="s">
        <v>37</v>
      </c>
      <c r="E222" s="38" t="s">
        <v>932</v>
      </c>
      <c r="F222" s="218"/>
      <c r="G222" s="189">
        <f>G223+G225</f>
        <v>0</v>
      </c>
    </row>
    <row r="223" spans="1:7" s="123" customFormat="1" ht="33.75" customHeight="1" hidden="1">
      <c r="A223" s="100" t="s">
        <v>543</v>
      </c>
      <c r="B223" s="88">
        <v>902</v>
      </c>
      <c r="C223" s="38">
        <v>10</v>
      </c>
      <c r="D223" s="38" t="s">
        <v>37</v>
      </c>
      <c r="E223" s="38" t="s">
        <v>933</v>
      </c>
      <c r="F223" s="218"/>
      <c r="G223" s="189">
        <f>G224</f>
        <v>0</v>
      </c>
    </row>
    <row r="224" spans="1:7" s="123" customFormat="1" ht="37.5" customHeight="1" hidden="1">
      <c r="A224" s="100" t="s">
        <v>531</v>
      </c>
      <c r="B224" s="88">
        <v>902</v>
      </c>
      <c r="C224" s="38">
        <v>10</v>
      </c>
      <c r="D224" s="38" t="s">
        <v>37</v>
      </c>
      <c r="E224" s="38" t="s">
        <v>933</v>
      </c>
      <c r="F224" s="218">
        <v>630</v>
      </c>
      <c r="G224" s="189"/>
    </row>
    <row r="225" spans="1:7" s="123" customFormat="1" ht="34.5" customHeight="1" hidden="1">
      <c r="A225" s="100" t="s">
        <v>612</v>
      </c>
      <c r="B225" s="88">
        <v>902</v>
      </c>
      <c r="C225" s="38">
        <v>10</v>
      </c>
      <c r="D225" s="38" t="s">
        <v>37</v>
      </c>
      <c r="E225" s="38" t="s">
        <v>934</v>
      </c>
      <c r="F225" s="218"/>
      <c r="G225" s="189">
        <f>G226</f>
        <v>0</v>
      </c>
    </row>
    <row r="226" spans="1:7" s="123" customFormat="1" ht="39" customHeight="1" hidden="1">
      <c r="A226" s="100" t="s">
        <v>531</v>
      </c>
      <c r="B226" s="88">
        <v>902</v>
      </c>
      <c r="C226" s="38">
        <v>10</v>
      </c>
      <c r="D226" s="38" t="s">
        <v>37</v>
      </c>
      <c r="E226" s="38" t="s">
        <v>934</v>
      </c>
      <c r="F226" s="218">
        <v>630</v>
      </c>
      <c r="G226" s="189"/>
    </row>
    <row r="227" spans="1:7" ht="16.5" hidden="1">
      <c r="A227" s="40" t="s">
        <v>325</v>
      </c>
      <c r="B227" s="87">
        <v>902</v>
      </c>
      <c r="C227" s="42" t="s">
        <v>94</v>
      </c>
      <c r="D227" s="42"/>
      <c r="E227" s="42"/>
      <c r="F227" s="38"/>
      <c r="G227" s="63">
        <f>G228</f>
        <v>0</v>
      </c>
    </row>
    <row r="228" spans="1:7" ht="16.5" hidden="1">
      <c r="A228" s="75" t="s">
        <v>319</v>
      </c>
      <c r="B228" s="87">
        <v>902</v>
      </c>
      <c r="C228" s="42" t="s">
        <v>94</v>
      </c>
      <c r="D228" s="42" t="s">
        <v>36</v>
      </c>
      <c r="E228" s="42"/>
      <c r="F228" s="38"/>
      <c r="G228" s="63">
        <f>G229</f>
        <v>0</v>
      </c>
    </row>
    <row r="229" spans="1:7" s="1" customFormat="1" ht="54.75" customHeight="1" hidden="1">
      <c r="A229" s="40" t="s">
        <v>632</v>
      </c>
      <c r="B229" s="87">
        <v>902</v>
      </c>
      <c r="C229" s="42" t="s">
        <v>94</v>
      </c>
      <c r="D229" s="42" t="s">
        <v>36</v>
      </c>
      <c r="E229" s="242" t="s">
        <v>684</v>
      </c>
      <c r="F229" s="38"/>
      <c r="G229" s="63">
        <f>G230</f>
        <v>0</v>
      </c>
    </row>
    <row r="230" spans="1:7" ht="16.5" hidden="1">
      <c r="A230" s="40" t="s">
        <v>205</v>
      </c>
      <c r="B230" s="87">
        <v>902</v>
      </c>
      <c r="C230" s="42" t="s">
        <v>94</v>
      </c>
      <c r="D230" s="42" t="s">
        <v>36</v>
      </c>
      <c r="E230" s="67" t="s">
        <v>700</v>
      </c>
      <c r="F230" s="218"/>
      <c r="G230" s="63">
        <f>G231</f>
        <v>0</v>
      </c>
    </row>
    <row r="231" spans="1:7" s="123" customFormat="1" ht="49.5" hidden="1">
      <c r="A231" s="36" t="s">
        <v>545</v>
      </c>
      <c r="B231" s="88">
        <v>902</v>
      </c>
      <c r="C231" s="38" t="s">
        <v>94</v>
      </c>
      <c r="D231" s="38" t="s">
        <v>36</v>
      </c>
      <c r="E231" s="48" t="s">
        <v>868</v>
      </c>
      <c r="F231" s="238"/>
      <c r="G231" s="63">
        <f>G232</f>
        <v>0</v>
      </c>
    </row>
    <row r="232" spans="1:7" s="123" customFormat="1" ht="16.5" hidden="1">
      <c r="A232" s="182" t="s">
        <v>546</v>
      </c>
      <c r="B232" s="88">
        <v>902</v>
      </c>
      <c r="C232" s="38" t="s">
        <v>94</v>
      </c>
      <c r="D232" s="38" t="s">
        <v>36</v>
      </c>
      <c r="E232" s="48" t="s">
        <v>868</v>
      </c>
      <c r="F232" s="147" t="s">
        <v>547</v>
      </c>
      <c r="G232" s="63"/>
    </row>
    <row r="233" spans="1:7" ht="41.25" customHeight="1" hidden="1">
      <c r="A233" s="81" t="s">
        <v>390</v>
      </c>
      <c r="B233" s="82">
        <v>904</v>
      </c>
      <c r="C233" s="83"/>
      <c r="D233" s="83"/>
      <c r="E233" s="83"/>
      <c r="F233" s="83"/>
      <c r="G233" s="501">
        <f>G234+G355</f>
        <v>696300</v>
      </c>
    </row>
    <row r="234" spans="1:7" ht="16.5" customHeight="1" hidden="1">
      <c r="A234" s="55" t="s">
        <v>74</v>
      </c>
      <c r="B234" s="85">
        <v>904</v>
      </c>
      <c r="C234" s="57" t="s">
        <v>30</v>
      </c>
      <c r="D234" s="57"/>
      <c r="E234" s="57"/>
      <c r="F234" s="51"/>
      <c r="G234" s="114">
        <f>G235+G247+G282+G287+G295</f>
        <v>696300</v>
      </c>
    </row>
    <row r="235" spans="1:7" ht="16.5" hidden="1">
      <c r="A235" s="55" t="s">
        <v>28</v>
      </c>
      <c r="B235" s="85">
        <v>904</v>
      </c>
      <c r="C235" s="56" t="s">
        <v>30</v>
      </c>
      <c r="D235" s="57" t="s">
        <v>31</v>
      </c>
      <c r="E235" s="57"/>
      <c r="F235" s="51"/>
      <c r="G235" s="74">
        <f>G236</f>
        <v>0</v>
      </c>
    </row>
    <row r="236" spans="1:7" s="123" customFormat="1" ht="33" hidden="1">
      <c r="A236" s="148" t="s">
        <v>548</v>
      </c>
      <c r="B236" s="85">
        <v>904</v>
      </c>
      <c r="C236" s="56" t="s">
        <v>30</v>
      </c>
      <c r="D236" s="57" t="s">
        <v>31</v>
      </c>
      <c r="E236" s="465" t="s">
        <v>738</v>
      </c>
      <c r="F236" s="220"/>
      <c r="G236" s="114">
        <f>G237</f>
        <v>0</v>
      </c>
    </row>
    <row r="237" spans="1:7" s="232" customFormat="1" ht="33" hidden="1">
      <c r="A237" s="103" t="s">
        <v>737</v>
      </c>
      <c r="B237" s="85">
        <v>904</v>
      </c>
      <c r="C237" s="56" t="s">
        <v>30</v>
      </c>
      <c r="D237" s="57" t="s">
        <v>31</v>
      </c>
      <c r="E237" s="42" t="s">
        <v>748</v>
      </c>
      <c r="F237" s="218"/>
      <c r="G237" s="189">
        <f>G238</f>
        <v>0</v>
      </c>
    </row>
    <row r="238" spans="1:7" s="123" customFormat="1" ht="15.75" customHeight="1" hidden="1">
      <c r="A238" s="100" t="s">
        <v>719</v>
      </c>
      <c r="B238" s="106">
        <v>904</v>
      </c>
      <c r="C238" s="107" t="s">
        <v>30</v>
      </c>
      <c r="D238" s="51" t="s">
        <v>31</v>
      </c>
      <c r="E238" s="38" t="s">
        <v>769</v>
      </c>
      <c r="F238" s="218"/>
      <c r="G238" s="189">
        <f>G239+G241+G243+G245</f>
        <v>0</v>
      </c>
    </row>
    <row r="239" spans="1:7" s="123" customFormat="1" ht="33" hidden="1">
      <c r="A239" s="100" t="s">
        <v>549</v>
      </c>
      <c r="B239" s="106">
        <v>904</v>
      </c>
      <c r="C239" s="107" t="s">
        <v>30</v>
      </c>
      <c r="D239" s="51" t="s">
        <v>31</v>
      </c>
      <c r="E239" s="38" t="s">
        <v>775</v>
      </c>
      <c r="F239" s="218"/>
      <c r="G239" s="189">
        <f>G240</f>
        <v>0</v>
      </c>
    </row>
    <row r="240" spans="1:7" s="123" customFormat="1" ht="16.5" hidden="1">
      <c r="A240" s="100" t="s">
        <v>550</v>
      </c>
      <c r="B240" s="106">
        <v>904</v>
      </c>
      <c r="C240" s="107" t="s">
        <v>30</v>
      </c>
      <c r="D240" s="51" t="s">
        <v>31</v>
      </c>
      <c r="E240" s="38" t="s">
        <v>775</v>
      </c>
      <c r="F240" s="218">
        <v>610</v>
      </c>
      <c r="G240" s="189"/>
    </row>
    <row r="241" spans="1:7" s="123" customFormat="1" ht="33" hidden="1">
      <c r="A241" s="100" t="s">
        <v>600</v>
      </c>
      <c r="B241" s="106">
        <v>904</v>
      </c>
      <c r="C241" s="107" t="s">
        <v>30</v>
      </c>
      <c r="D241" s="51" t="s">
        <v>31</v>
      </c>
      <c r="E241" s="38" t="s">
        <v>771</v>
      </c>
      <c r="F241" s="218"/>
      <c r="G241" s="189">
        <f>G242</f>
        <v>0</v>
      </c>
    </row>
    <row r="242" spans="1:7" s="123" customFormat="1" ht="16.5" hidden="1">
      <c r="A242" s="100" t="s">
        <v>550</v>
      </c>
      <c r="B242" s="106">
        <v>904</v>
      </c>
      <c r="C242" s="107" t="s">
        <v>30</v>
      </c>
      <c r="D242" s="51" t="s">
        <v>31</v>
      </c>
      <c r="E242" s="38" t="s">
        <v>771</v>
      </c>
      <c r="F242" s="218">
        <v>610</v>
      </c>
      <c r="G242" s="189"/>
    </row>
    <row r="243" spans="1:7" s="123" customFormat="1" ht="16.5" hidden="1">
      <c r="A243" s="100" t="s">
        <v>599</v>
      </c>
      <c r="B243" s="106">
        <v>904</v>
      </c>
      <c r="C243" s="107" t="s">
        <v>30</v>
      </c>
      <c r="D243" s="51" t="s">
        <v>31</v>
      </c>
      <c r="E243" s="38" t="s">
        <v>772</v>
      </c>
      <c r="F243" s="218"/>
      <c r="G243" s="189">
        <f>G244</f>
        <v>0</v>
      </c>
    </row>
    <row r="244" spans="1:7" s="123" customFormat="1" ht="16.5" hidden="1">
      <c r="A244" s="100" t="s">
        <v>550</v>
      </c>
      <c r="B244" s="106">
        <v>904</v>
      </c>
      <c r="C244" s="107" t="s">
        <v>30</v>
      </c>
      <c r="D244" s="51" t="s">
        <v>31</v>
      </c>
      <c r="E244" s="38" t="s">
        <v>772</v>
      </c>
      <c r="F244" s="218">
        <v>610</v>
      </c>
      <c r="G244" s="189"/>
    </row>
    <row r="245" spans="1:7" s="123" customFormat="1" ht="66" hidden="1">
      <c r="A245" s="100" t="s">
        <v>770</v>
      </c>
      <c r="B245" s="106">
        <v>904</v>
      </c>
      <c r="C245" s="107" t="s">
        <v>30</v>
      </c>
      <c r="D245" s="51" t="s">
        <v>31</v>
      </c>
      <c r="E245" s="38" t="s">
        <v>773</v>
      </c>
      <c r="F245" s="218"/>
      <c r="G245" s="189">
        <f>G246</f>
        <v>0</v>
      </c>
    </row>
    <row r="246" spans="1:7" s="123" customFormat="1" ht="16.5" hidden="1">
      <c r="A246" s="100" t="s">
        <v>550</v>
      </c>
      <c r="B246" s="106">
        <v>904</v>
      </c>
      <c r="C246" s="107" t="s">
        <v>30</v>
      </c>
      <c r="D246" s="51" t="s">
        <v>31</v>
      </c>
      <c r="E246" s="38" t="s">
        <v>773</v>
      </c>
      <c r="F246" s="218">
        <v>610</v>
      </c>
      <c r="G246" s="189"/>
    </row>
    <row r="247" spans="1:7" ht="16.5" hidden="1">
      <c r="A247" s="64" t="s">
        <v>4</v>
      </c>
      <c r="B247" s="99">
        <v>904</v>
      </c>
      <c r="C247" s="66" t="s">
        <v>30</v>
      </c>
      <c r="D247" s="66" t="s">
        <v>36</v>
      </c>
      <c r="E247" s="67"/>
      <c r="F247" s="48"/>
      <c r="G247" s="63">
        <f>G248+G269+G273+G278</f>
        <v>0</v>
      </c>
    </row>
    <row r="248" spans="1:7" s="123" customFormat="1" ht="33" hidden="1">
      <c r="A248" s="148" t="s">
        <v>548</v>
      </c>
      <c r="B248" s="99">
        <v>904</v>
      </c>
      <c r="C248" s="66" t="s">
        <v>30</v>
      </c>
      <c r="D248" s="66" t="s">
        <v>36</v>
      </c>
      <c r="E248" s="465" t="s">
        <v>738</v>
      </c>
      <c r="F248" s="220"/>
      <c r="G248" s="114">
        <f>G249+G261+G265</f>
        <v>0</v>
      </c>
    </row>
    <row r="249" spans="1:7" s="232" customFormat="1" ht="33" hidden="1">
      <c r="A249" s="103" t="s">
        <v>737</v>
      </c>
      <c r="B249" s="85">
        <v>904</v>
      </c>
      <c r="C249" s="56" t="s">
        <v>30</v>
      </c>
      <c r="D249" s="57" t="s">
        <v>36</v>
      </c>
      <c r="E249" s="42" t="s">
        <v>748</v>
      </c>
      <c r="F249" s="218"/>
      <c r="G249" s="189">
        <f>G250</f>
        <v>0</v>
      </c>
    </row>
    <row r="250" spans="1:7" s="123" customFormat="1" ht="28.5" customHeight="1" hidden="1">
      <c r="A250" s="100" t="s">
        <v>720</v>
      </c>
      <c r="B250" s="98">
        <v>904</v>
      </c>
      <c r="C250" s="65" t="s">
        <v>30</v>
      </c>
      <c r="D250" s="65" t="s">
        <v>36</v>
      </c>
      <c r="E250" s="38" t="s">
        <v>774</v>
      </c>
      <c r="F250" s="218"/>
      <c r="G250" s="189">
        <f>G251+G253+G255+G257+G259</f>
        <v>0</v>
      </c>
    </row>
    <row r="251" spans="1:7" s="123" customFormat="1" ht="33" hidden="1">
      <c r="A251" s="100" t="s">
        <v>551</v>
      </c>
      <c r="B251" s="98">
        <v>904</v>
      </c>
      <c r="C251" s="65" t="s">
        <v>30</v>
      </c>
      <c r="D251" s="65" t="s">
        <v>36</v>
      </c>
      <c r="E251" s="38" t="s">
        <v>776</v>
      </c>
      <c r="F251" s="218"/>
      <c r="G251" s="189">
        <f>G252</f>
        <v>0</v>
      </c>
    </row>
    <row r="252" spans="1:7" s="123" customFormat="1" ht="16.5" hidden="1">
      <c r="A252" s="100" t="s">
        <v>550</v>
      </c>
      <c r="B252" s="98">
        <v>904</v>
      </c>
      <c r="C252" s="65" t="s">
        <v>30</v>
      </c>
      <c r="D252" s="65" t="s">
        <v>36</v>
      </c>
      <c r="E252" s="38" t="s">
        <v>776</v>
      </c>
      <c r="F252" s="218">
        <v>610</v>
      </c>
      <c r="G252" s="189"/>
    </row>
    <row r="253" spans="1:7" s="123" customFormat="1" ht="33" hidden="1">
      <c r="A253" s="100" t="s">
        <v>600</v>
      </c>
      <c r="B253" s="98">
        <v>904</v>
      </c>
      <c r="C253" s="65" t="s">
        <v>30</v>
      </c>
      <c r="D253" s="65" t="s">
        <v>36</v>
      </c>
      <c r="E253" s="38" t="s">
        <v>777</v>
      </c>
      <c r="F253" s="218"/>
      <c r="G253" s="189">
        <f>G254</f>
        <v>0</v>
      </c>
    </row>
    <row r="254" spans="1:7" s="123" customFormat="1" ht="16.5" hidden="1">
      <c r="A254" s="100" t="s">
        <v>550</v>
      </c>
      <c r="B254" s="98">
        <v>904</v>
      </c>
      <c r="C254" s="65" t="s">
        <v>30</v>
      </c>
      <c r="D254" s="65" t="s">
        <v>36</v>
      </c>
      <c r="E254" s="38" t="s">
        <v>777</v>
      </c>
      <c r="F254" s="218">
        <v>610</v>
      </c>
      <c r="G254" s="189"/>
    </row>
    <row r="255" spans="1:7" s="123" customFormat="1" ht="16.5" hidden="1">
      <c r="A255" s="100" t="s">
        <v>553</v>
      </c>
      <c r="B255" s="98">
        <v>904</v>
      </c>
      <c r="C255" s="65" t="s">
        <v>30</v>
      </c>
      <c r="D255" s="65" t="s">
        <v>36</v>
      </c>
      <c r="E255" s="38" t="s">
        <v>779</v>
      </c>
      <c r="F255" s="218"/>
      <c r="G255" s="189">
        <f>G256</f>
        <v>0</v>
      </c>
    </row>
    <row r="256" spans="1:7" s="123" customFormat="1" ht="16.5" hidden="1">
      <c r="A256" s="100" t="s">
        <v>550</v>
      </c>
      <c r="B256" s="98">
        <v>904</v>
      </c>
      <c r="C256" s="65" t="s">
        <v>30</v>
      </c>
      <c r="D256" s="65" t="s">
        <v>36</v>
      </c>
      <c r="E256" s="38" t="s">
        <v>779</v>
      </c>
      <c r="F256" s="218">
        <v>610</v>
      </c>
      <c r="G256" s="189"/>
    </row>
    <row r="257" spans="1:7" s="123" customFormat="1" ht="23.25" customHeight="1" hidden="1">
      <c r="A257" s="100" t="s">
        <v>602</v>
      </c>
      <c r="B257" s="98">
        <v>904</v>
      </c>
      <c r="C257" s="65" t="s">
        <v>30</v>
      </c>
      <c r="D257" s="65" t="s">
        <v>36</v>
      </c>
      <c r="E257" s="38" t="s">
        <v>778</v>
      </c>
      <c r="F257" s="218"/>
      <c r="G257" s="189">
        <f>G258</f>
        <v>0</v>
      </c>
    </row>
    <row r="258" spans="1:7" s="123" customFormat="1" ht="23.25" customHeight="1" hidden="1">
      <c r="A258" s="100" t="s">
        <v>550</v>
      </c>
      <c r="B258" s="98">
        <v>904</v>
      </c>
      <c r="C258" s="65" t="s">
        <v>30</v>
      </c>
      <c r="D258" s="65" t="s">
        <v>36</v>
      </c>
      <c r="E258" s="38" t="s">
        <v>778</v>
      </c>
      <c r="F258" s="218">
        <v>610</v>
      </c>
      <c r="G258" s="189"/>
    </row>
    <row r="259" spans="1:7" s="123" customFormat="1" ht="99" hidden="1">
      <c r="A259" s="100" t="s">
        <v>978</v>
      </c>
      <c r="B259" s="98">
        <v>904</v>
      </c>
      <c r="C259" s="65" t="s">
        <v>30</v>
      </c>
      <c r="D259" s="65" t="s">
        <v>36</v>
      </c>
      <c r="E259" s="38" t="s">
        <v>979</v>
      </c>
      <c r="F259" s="218"/>
      <c r="G259" s="189">
        <f>G260</f>
        <v>0</v>
      </c>
    </row>
    <row r="260" spans="1:7" s="123" customFormat="1" ht="16.5" hidden="1">
      <c r="A260" s="100" t="s">
        <v>550</v>
      </c>
      <c r="B260" s="98">
        <v>904</v>
      </c>
      <c r="C260" s="65" t="s">
        <v>30</v>
      </c>
      <c r="D260" s="65" t="s">
        <v>36</v>
      </c>
      <c r="E260" s="38" t="s">
        <v>979</v>
      </c>
      <c r="F260" s="218">
        <v>610</v>
      </c>
      <c r="G260" s="189"/>
    </row>
    <row r="261" spans="1:7" s="232" customFormat="1" ht="36" customHeight="1" hidden="1">
      <c r="A261" s="103" t="s">
        <v>727</v>
      </c>
      <c r="B261" s="99">
        <v>904</v>
      </c>
      <c r="C261" s="66" t="s">
        <v>30</v>
      </c>
      <c r="D261" s="66" t="s">
        <v>36</v>
      </c>
      <c r="E261" s="42" t="s">
        <v>749</v>
      </c>
      <c r="F261" s="218"/>
      <c r="G261" s="189">
        <f>G262</f>
        <v>0</v>
      </c>
    </row>
    <row r="262" spans="1:7" s="123" customFormat="1" ht="16.5" hidden="1">
      <c r="A262" s="100" t="s">
        <v>722</v>
      </c>
      <c r="B262" s="98">
        <v>904</v>
      </c>
      <c r="C262" s="65" t="s">
        <v>30</v>
      </c>
      <c r="D262" s="65" t="s">
        <v>36</v>
      </c>
      <c r="E262" s="38" t="s">
        <v>785</v>
      </c>
      <c r="F262" s="218"/>
      <c r="G262" s="189">
        <f>G263</f>
        <v>0</v>
      </c>
    </row>
    <row r="263" spans="1:7" s="123" customFormat="1" ht="33" hidden="1">
      <c r="A263" s="100" t="s">
        <v>552</v>
      </c>
      <c r="B263" s="98">
        <v>904</v>
      </c>
      <c r="C263" s="65" t="s">
        <v>30</v>
      </c>
      <c r="D263" s="65" t="s">
        <v>36</v>
      </c>
      <c r="E263" s="38" t="s">
        <v>786</v>
      </c>
      <c r="F263" s="218"/>
      <c r="G263" s="189">
        <f>G264</f>
        <v>0</v>
      </c>
    </row>
    <row r="264" spans="1:7" s="123" customFormat="1" ht="15" customHeight="1" hidden="1">
      <c r="A264" s="100" t="s">
        <v>550</v>
      </c>
      <c r="B264" s="98">
        <v>904</v>
      </c>
      <c r="C264" s="65" t="s">
        <v>30</v>
      </c>
      <c r="D264" s="65" t="s">
        <v>36</v>
      </c>
      <c r="E264" s="38" t="s">
        <v>786</v>
      </c>
      <c r="F264" s="218">
        <v>610</v>
      </c>
      <c r="G264" s="189"/>
    </row>
    <row r="265" spans="1:7" s="232" customFormat="1" ht="16.5" hidden="1">
      <c r="A265" s="103" t="s">
        <v>554</v>
      </c>
      <c r="B265" s="99">
        <v>904</v>
      </c>
      <c r="C265" s="66" t="s">
        <v>30</v>
      </c>
      <c r="D265" s="66" t="s">
        <v>36</v>
      </c>
      <c r="E265" s="42" t="s">
        <v>751</v>
      </c>
      <c r="F265" s="218"/>
      <c r="G265" s="189">
        <f>G266</f>
        <v>0</v>
      </c>
    </row>
    <row r="266" spans="1:7" s="232" customFormat="1" ht="33" hidden="1">
      <c r="A266" s="100" t="s">
        <v>795</v>
      </c>
      <c r="B266" s="98">
        <v>904</v>
      </c>
      <c r="C266" s="65" t="s">
        <v>30</v>
      </c>
      <c r="D266" s="65" t="s">
        <v>36</v>
      </c>
      <c r="E266" s="38" t="s">
        <v>796</v>
      </c>
      <c r="F266" s="218"/>
      <c r="G266" s="189">
        <f>G267</f>
        <v>0</v>
      </c>
    </row>
    <row r="267" spans="1:7" s="232" customFormat="1" ht="33" hidden="1">
      <c r="A267" s="100" t="s">
        <v>555</v>
      </c>
      <c r="B267" s="98">
        <v>904</v>
      </c>
      <c r="C267" s="65" t="s">
        <v>30</v>
      </c>
      <c r="D267" s="65" t="s">
        <v>36</v>
      </c>
      <c r="E267" s="38" t="s">
        <v>797</v>
      </c>
      <c r="F267" s="218"/>
      <c r="G267" s="189">
        <f>G268</f>
        <v>0</v>
      </c>
    </row>
    <row r="268" spans="1:7" s="232" customFormat="1" ht="16.5" hidden="1">
      <c r="A268" s="100" t="s">
        <v>550</v>
      </c>
      <c r="B268" s="98">
        <v>904</v>
      </c>
      <c r="C268" s="65" t="s">
        <v>30</v>
      </c>
      <c r="D268" s="65" t="s">
        <v>36</v>
      </c>
      <c r="E268" s="38" t="s">
        <v>797</v>
      </c>
      <c r="F268" s="218">
        <v>610</v>
      </c>
      <c r="G268" s="189"/>
    </row>
    <row r="269" spans="1:7" s="123" customFormat="1" ht="33" hidden="1">
      <c r="A269" s="103" t="s">
        <v>541</v>
      </c>
      <c r="B269" s="87">
        <v>904</v>
      </c>
      <c r="C269" s="41" t="s">
        <v>30</v>
      </c>
      <c r="D269" s="42" t="s">
        <v>36</v>
      </c>
      <c r="E269" s="465" t="s">
        <v>740</v>
      </c>
      <c r="F269" s="218"/>
      <c r="G269" s="189">
        <f>G270</f>
        <v>0</v>
      </c>
    </row>
    <row r="270" spans="1:7" s="232" customFormat="1" ht="33" hidden="1">
      <c r="A270" s="249" t="s">
        <v>557</v>
      </c>
      <c r="B270" s="87">
        <v>904</v>
      </c>
      <c r="C270" s="41" t="s">
        <v>30</v>
      </c>
      <c r="D270" s="42" t="s">
        <v>36</v>
      </c>
      <c r="E270" s="42" t="s">
        <v>762</v>
      </c>
      <c r="F270" s="218"/>
      <c r="G270" s="189">
        <f>G271</f>
        <v>0</v>
      </c>
    </row>
    <row r="271" spans="1:7" s="232" customFormat="1" ht="33" hidden="1">
      <c r="A271" s="97" t="s">
        <v>920</v>
      </c>
      <c r="B271" s="88">
        <v>904</v>
      </c>
      <c r="C271" s="37" t="s">
        <v>30</v>
      </c>
      <c r="D271" s="38" t="s">
        <v>36</v>
      </c>
      <c r="E271" s="38" t="s">
        <v>953</v>
      </c>
      <c r="F271" s="218"/>
      <c r="G271" s="189">
        <f>G272</f>
        <v>0</v>
      </c>
    </row>
    <row r="272" spans="1:7" s="232" customFormat="1" ht="16.5" hidden="1">
      <c r="A272" s="100" t="s">
        <v>550</v>
      </c>
      <c r="B272" s="88">
        <v>904</v>
      </c>
      <c r="C272" s="37" t="s">
        <v>30</v>
      </c>
      <c r="D272" s="38" t="s">
        <v>36</v>
      </c>
      <c r="E272" s="38" t="s">
        <v>953</v>
      </c>
      <c r="F272" s="218">
        <v>610</v>
      </c>
      <c r="G272" s="189"/>
    </row>
    <row r="273" spans="1:7" s="123" customFormat="1" ht="49.5" hidden="1">
      <c r="A273" s="103" t="s">
        <v>526</v>
      </c>
      <c r="B273" s="99">
        <v>904</v>
      </c>
      <c r="C273" s="66" t="s">
        <v>30</v>
      </c>
      <c r="D273" s="66" t="s">
        <v>36</v>
      </c>
      <c r="E273" s="465" t="s">
        <v>696</v>
      </c>
      <c r="F273" s="218"/>
      <c r="G273" s="189">
        <f>G274</f>
        <v>0</v>
      </c>
    </row>
    <row r="274" spans="1:7" s="232" customFormat="1" ht="33" hidden="1">
      <c r="A274" s="103" t="s">
        <v>533</v>
      </c>
      <c r="B274" s="99">
        <v>904</v>
      </c>
      <c r="C274" s="66" t="s">
        <v>30</v>
      </c>
      <c r="D274" s="66" t="s">
        <v>36</v>
      </c>
      <c r="E274" s="42" t="s">
        <v>697</v>
      </c>
      <c r="F274" s="218"/>
      <c r="G274" s="189">
        <f>G275</f>
        <v>0</v>
      </c>
    </row>
    <row r="275" spans="1:7" s="123" customFormat="1" ht="16.5" hidden="1">
      <c r="A275" s="100" t="s">
        <v>945</v>
      </c>
      <c r="B275" s="98">
        <v>904</v>
      </c>
      <c r="C275" s="65" t="s">
        <v>30</v>
      </c>
      <c r="D275" s="65" t="s">
        <v>36</v>
      </c>
      <c r="E275" s="38" t="s">
        <v>699</v>
      </c>
      <c r="F275" s="218"/>
      <c r="G275" s="189">
        <f>G276</f>
        <v>0</v>
      </c>
    </row>
    <row r="276" spans="1:7" s="123" customFormat="1" ht="33" hidden="1">
      <c r="A276" s="100" t="s">
        <v>534</v>
      </c>
      <c r="B276" s="98">
        <v>904</v>
      </c>
      <c r="C276" s="65" t="s">
        <v>30</v>
      </c>
      <c r="D276" s="65" t="s">
        <v>36</v>
      </c>
      <c r="E276" s="38" t="s">
        <v>698</v>
      </c>
      <c r="F276" s="218"/>
      <c r="G276" s="189">
        <f>G277</f>
        <v>0</v>
      </c>
    </row>
    <row r="277" spans="1:7" s="123" customFormat="1" ht="9.75" customHeight="1" hidden="1">
      <c r="A277" s="100" t="s">
        <v>550</v>
      </c>
      <c r="B277" s="98">
        <v>904</v>
      </c>
      <c r="C277" s="65" t="s">
        <v>30</v>
      </c>
      <c r="D277" s="65" t="s">
        <v>36</v>
      </c>
      <c r="E277" s="38" t="s">
        <v>698</v>
      </c>
      <c r="F277" s="218">
        <v>610</v>
      </c>
      <c r="G277" s="189"/>
    </row>
    <row r="278" spans="1:7" s="123" customFormat="1" ht="33" hidden="1">
      <c r="A278" s="254" t="s">
        <v>733</v>
      </c>
      <c r="B278" s="99">
        <v>904</v>
      </c>
      <c r="C278" s="66" t="s">
        <v>30</v>
      </c>
      <c r="D278" s="66" t="s">
        <v>36</v>
      </c>
      <c r="E278" s="242" t="s">
        <v>709</v>
      </c>
      <c r="F278" s="218"/>
      <c r="G278" s="189">
        <f>G279</f>
        <v>0</v>
      </c>
    </row>
    <row r="279" spans="1:7" s="123" customFormat="1" ht="16.5" hidden="1">
      <c r="A279" s="255" t="s">
        <v>858</v>
      </c>
      <c r="B279" s="98">
        <v>904</v>
      </c>
      <c r="C279" s="65" t="s">
        <v>30</v>
      </c>
      <c r="D279" s="65" t="s">
        <v>36</v>
      </c>
      <c r="E279" s="236" t="s">
        <v>859</v>
      </c>
      <c r="F279" s="218"/>
      <c r="G279" s="189">
        <f>G280</f>
        <v>0</v>
      </c>
    </row>
    <row r="280" spans="1:7" s="123" customFormat="1" ht="18" customHeight="1" hidden="1">
      <c r="A280" s="255" t="s">
        <v>595</v>
      </c>
      <c r="B280" s="98">
        <v>904</v>
      </c>
      <c r="C280" s="65" t="s">
        <v>30</v>
      </c>
      <c r="D280" s="65" t="s">
        <v>36</v>
      </c>
      <c r="E280" s="236" t="s">
        <v>860</v>
      </c>
      <c r="F280" s="218"/>
      <c r="G280" s="189">
        <f>G281</f>
        <v>0</v>
      </c>
    </row>
    <row r="281" spans="1:7" s="123" customFormat="1" ht="18" customHeight="1" hidden="1">
      <c r="A281" s="100" t="s">
        <v>550</v>
      </c>
      <c r="B281" s="98">
        <v>904</v>
      </c>
      <c r="C281" s="65" t="s">
        <v>30</v>
      </c>
      <c r="D281" s="65" t="s">
        <v>36</v>
      </c>
      <c r="E281" s="236" t="s">
        <v>860</v>
      </c>
      <c r="F281" s="218">
        <v>610</v>
      </c>
      <c r="G281" s="189"/>
    </row>
    <row r="282" spans="1:7" ht="33" hidden="1">
      <c r="A282" s="179" t="s">
        <v>466</v>
      </c>
      <c r="B282" s="99">
        <v>904</v>
      </c>
      <c r="C282" s="42" t="s">
        <v>30</v>
      </c>
      <c r="D282" s="42" t="s">
        <v>35</v>
      </c>
      <c r="E282" s="67"/>
      <c r="F282" s="48"/>
      <c r="G282" s="189">
        <f>G283</f>
        <v>0</v>
      </c>
    </row>
    <row r="283" spans="1:7" s="123" customFormat="1" ht="49.5" hidden="1">
      <c r="A283" s="269" t="s">
        <v>736</v>
      </c>
      <c r="B283" s="99">
        <v>904</v>
      </c>
      <c r="C283" s="42" t="s">
        <v>30</v>
      </c>
      <c r="D283" s="42" t="s">
        <v>35</v>
      </c>
      <c r="E283" s="467" t="s">
        <v>713</v>
      </c>
      <c r="F283" s="221"/>
      <c r="G283" s="189">
        <f>G284</f>
        <v>0</v>
      </c>
    </row>
    <row r="284" spans="1:7" s="123" customFormat="1" ht="33" hidden="1">
      <c r="A284" s="213" t="s">
        <v>984</v>
      </c>
      <c r="B284" s="98">
        <v>904</v>
      </c>
      <c r="C284" s="38" t="s">
        <v>30</v>
      </c>
      <c r="D284" s="38" t="s">
        <v>35</v>
      </c>
      <c r="E284" s="275" t="s">
        <v>985</v>
      </c>
      <c r="F284" s="238"/>
      <c r="G284" s="189">
        <f>G285</f>
        <v>0</v>
      </c>
    </row>
    <row r="285" spans="1:7" s="123" customFormat="1" ht="33" hidden="1">
      <c r="A285" s="213" t="s">
        <v>1009</v>
      </c>
      <c r="B285" s="98">
        <v>904</v>
      </c>
      <c r="C285" s="38" t="s">
        <v>30</v>
      </c>
      <c r="D285" s="38" t="s">
        <v>35</v>
      </c>
      <c r="E285" s="275" t="s">
        <v>986</v>
      </c>
      <c r="F285" s="238"/>
      <c r="G285" s="189">
        <f>G286</f>
        <v>0</v>
      </c>
    </row>
    <row r="286" spans="1:7" s="123" customFormat="1" ht="31.5" customHeight="1" hidden="1">
      <c r="A286" s="259" t="s">
        <v>512</v>
      </c>
      <c r="B286" s="98">
        <v>904</v>
      </c>
      <c r="C286" s="38" t="s">
        <v>30</v>
      </c>
      <c r="D286" s="38" t="s">
        <v>35</v>
      </c>
      <c r="E286" s="275" t="s">
        <v>986</v>
      </c>
      <c r="F286" s="238">
        <v>240</v>
      </c>
      <c r="G286" s="189"/>
    </row>
    <row r="287" spans="1:7" ht="16.5" hidden="1">
      <c r="A287" s="40" t="s">
        <v>236</v>
      </c>
      <c r="B287" s="87">
        <v>904</v>
      </c>
      <c r="C287" s="41" t="s">
        <v>30</v>
      </c>
      <c r="D287" s="42" t="s">
        <v>30</v>
      </c>
      <c r="E287" s="42"/>
      <c r="F287" s="38"/>
      <c r="G287" s="189">
        <f>G288</f>
        <v>0</v>
      </c>
    </row>
    <row r="288" spans="1:7" s="123" customFormat="1" ht="33" hidden="1">
      <c r="A288" s="103" t="s">
        <v>541</v>
      </c>
      <c r="B288" s="87">
        <v>904</v>
      </c>
      <c r="C288" s="41" t="s">
        <v>30</v>
      </c>
      <c r="D288" s="42" t="s">
        <v>30</v>
      </c>
      <c r="E288" s="465" t="s">
        <v>740</v>
      </c>
      <c r="F288" s="218"/>
      <c r="G288" s="189">
        <f>G289</f>
        <v>0</v>
      </c>
    </row>
    <row r="289" spans="1:7" s="232" customFormat="1" ht="33" hidden="1">
      <c r="A289" s="249" t="s">
        <v>557</v>
      </c>
      <c r="B289" s="87">
        <v>904</v>
      </c>
      <c r="C289" s="41" t="s">
        <v>30</v>
      </c>
      <c r="D289" s="42" t="s">
        <v>30</v>
      </c>
      <c r="E289" s="42" t="s">
        <v>762</v>
      </c>
      <c r="F289" s="218"/>
      <c r="G289" s="189">
        <f>G290</f>
        <v>0</v>
      </c>
    </row>
    <row r="290" spans="1:7" s="232" customFormat="1" ht="16.5" hidden="1">
      <c r="A290" s="97" t="s">
        <v>915</v>
      </c>
      <c r="B290" s="88">
        <v>904</v>
      </c>
      <c r="C290" s="37" t="s">
        <v>30</v>
      </c>
      <c r="D290" s="38" t="s">
        <v>30</v>
      </c>
      <c r="E290" s="38" t="s">
        <v>916</v>
      </c>
      <c r="F290" s="218"/>
      <c r="G290" s="189">
        <f>G291+G293</f>
        <v>0</v>
      </c>
    </row>
    <row r="291" spans="1:7" s="232" customFormat="1" ht="33" hidden="1">
      <c r="A291" s="97" t="s">
        <v>917</v>
      </c>
      <c r="B291" s="88">
        <v>904</v>
      </c>
      <c r="C291" s="37" t="s">
        <v>30</v>
      </c>
      <c r="D291" s="38" t="s">
        <v>30</v>
      </c>
      <c r="E291" s="38" t="s">
        <v>918</v>
      </c>
      <c r="F291" s="218"/>
      <c r="G291" s="189">
        <f>G292</f>
        <v>0</v>
      </c>
    </row>
    <row r="292" spans="1:7" s="232" customFormat="1" ht="16.5" hidden="1">
      <c r="A292" s="97" t="s">
        <v>546</v>
      </c>
      <c r="B292" s="88">
        <v>904</v>
      </c>
      <c r="C292" s="37" t="s">
        <v>30</v>
      </c>
      <c r="D292" s="38" t="s">
        <v>30</v>
      </c>
      <c r="E292" s="38" t="s">
        <v>918</v>
      </c>
      <c r="F292" s="218">
        <v>620</v>
      </c>
      <c r="G292" s="189"/>
    </row>
    <row r="293" spans="1:7" s="232" customFormat="1" ht="33" hidden="1">
      <c r="A293" s="97" t="s">
        <v>600</v>
      </c>
      <c r="B293" s="88">
        <v>904</v>
      </c>
      <c r="C293" s="37" t="s">
        <v>30</v>
      </c>
      <c r="D293" s="38" t="s">
        <v>30</v>
      </c>
      <c r="E293" s="38" t="s">
        <v>919</v>
      </c>
      <c r="F293" s="218"/>
      <c r="G293" s="189">
        <f>G294</f>
        <v>0</v>
      </c>
    </row>
    <row r="294" spans="1:7" s="232" customFormat="1" ht="16.5" hidden="1">
      <c r="A294" s="97" t="s">
        <v>546</v>
      </c>
      <c r="B294" s="88">
        <v>904</v>
      </c>
      <c r="C294" s="37" t="s">
        <v>30</v>
      </c>
      <c r="D294" s="38" t="s">
        <v>30</v>
      </c>
      <c r="E294" s="38" t="s">
        <v>919</v>
      </c>
      <c r="F294" s="218">
        <v>620</v>
      </c>
      <c r="G294" s="189"/>
    </row>
    <row r="295" spans="1:7" ht="14.25" customHeight="1" hidden="1">
      <c r="A295" s="40" t="s">
        <v>248</v>
      </c>
      <c r="B295" s="87">
        <v>904</v>
      </c>
      <c r="C295" s="41" t="s">
        <v>30</v>
      </c>
      <c r="D295" s="42" t="s">
        <v>32</v>
      </c>
      <c r="E295" s="41"/>
      <c r="F295" s="37"/>
      <c r="G295" s="63">
        <f>G296+G328+G334+G338+G351+G323</f>
        <v>696300</v>
      </c>
    </row>
    <row r="296" spans="1:7" s="123" customFormat="1" ht="33" hidden="1">
      <c r="A296" s="148" t="s">
        <v>548</v>
      </c>
      <c r="B296" s="87">
        <v>904</v>
      </c>
      <c r="C296" s="41" t="s">
        <v>30</v>
      </c>
      <c r="D296" s="42" t="s">
        <v>32</v>
      </c>
      <c r="E296" s="465" t="s">
        <v>738</v>
      </c>
      <c r="F296" s="220"/>
      <c r="G296" s="114">
        <f>G297+G315+G319</f>
        <v>696300</v>
      </c>
    </row>
    <row r="297" spans="1:7" s="232" customFormat="1" ht="33" hidden="1">
      <c r="A297" s="103" t="s">
        <v>737</v>
      </c>
      <c r="B297" s="85">
        <v>904</v>
      </c>
      <c r="C297" s="56" t="s">
        <v>30</v>
      </c>
      <c r="D297" s="42" t="s">
        <v>32</v>
      </c>
      <c r="E297" s="42" t="s">
        <v>748</v>
      </c>
      <c r="F297" s="218"/>
      <c r="G297" s="189">
        <f>G298+G301+G305</f>
        <v>696300</v>
      </c>
    </row>
    <row r="298" spans="1:7" s="123" customFormat="1" ht="16.5" hidden="1">
      <c r="A298" s="100" t="s">
        <v>719</v>
      </c>
      <c r="B298" s="106">
        <v>904</v>
      </c>
      <c r="C298" s="65" t="s">
        <v>30</v>
      </c>
      <c r="D298" s="65" t="s">
        <v>32</v>
      </c>
      <c r="E298" s="38" t="s">
        <v>769</v>
      </c>
      <c r="F298" s="218"/>
      <c r="G298" s="189">
        <f>G299</f>
        <v>0</v>
      </c>
    </row>
    <row r="299" spans="1:7" s="123" customFormat="1" ht="16.5" hidden="1">
      <c r="A299" s="100" t="s">
        <v>599</v>
      </c>
      <c r="B299" s="106">
        <v>904</v>
      </c>
      <c r="C299" s="65" t="s">
        <v>30</v>
      </c>
      <c r="D299" s="65" t="s">
        <v>32</v>
      </c>
      <c r="E299" s="38" t="s">
        <v>772</v>
      </c>
      <c r="F299" s="218"/>
      <c r="G299" s="189">
        <f>G300</f>
        <v>0</v>
      </c>
    </row>
    <row r="300" spans="1:7" s="123" customFormat="1" ht="33" hidden="1">
      <c r="A300" s="259" t="s">
        <v>512</v>
      </c>
      <c r="B300" s="106">
        <v>904</v>
      </c>
      <c r="C300" s="65" t="s">
        <v>30</v>
      </c>
      <c r="D300" s="65" t="s">
        <v>32</v>
      </c>
      <c r="E300" s="38" t="s">
        <v>772</v>
      </c>
      <c r="F300" s="238">
        <v>240</v>
      </c>
      <c r="G300" s="189"/>
    </row>
    <row r="301" spans="1:7" s="123" customFormat="1" ht="33" hidden="1">
      <c r="A301" s="100" t="s">
        <v>720</v>
      </c>
      <c r="B301" s="98">
        <v>904</v>
      </c>
      <c r="C301" s="65" t="s">
        <v>30</v>
      </c>
      <c r="D301" s="65" t="s">
        <v>32</v>
      </c>
      <c r="E301" s="38" t="s">
        <v>774</v>
      </c>
      <c r="F301" s="218"/>
      <c r="G301" s="189">
        <f>G302</f>
        <v>0</v>
      </c>
    </row>
    <row r="302" spans="1:7" s="123" customFormat="1" ht="23.25" customHeight="1" hidden="1">
      <c r="A302" s="100" t="s">
        <v>602</v>
      </c>
      <c r="B302" s="88">
        <v>904</v>
      </c>
      <c r="C302" s="37" t="s">
        <v>30</v>
      </c>
      <c r="D302" s="38" t="s">
        <v>32</v>
      </c>
      <c r="E302" s="38" t="s">
        <v>778</v>
      </c>
      <c r="F302" s="218"/>
      <c r="G302" s="189">
        <f>G303+G304</f>
        <v>0</v>
      </c>
    </row>
    <row r="303" spans="1:7" s="123" customFormat="1" ht="18.75" customHeight="1" hidden="1">
      <c r="A303" s="44" t="s">
        <v>509</v>
      </c>
      <c r="B303" s="88">
        <v>904</v>
      </c>
      <c r="C303" s="37" t="s">
        <v>30</v>
      </c>
      <c r="D303" s="38" t="s">
        <v>32</v>
      </c>
      <c r="E303" s="48" t="s">
        <v>778</v>
      </c>
      <c r="F303" s="219">
        <v>120</v>
      </c>
      <c r="G303" s="189"/>
    </row>
    <row r="304" spans="1:7" s="123" customFormat="1" ht="36" customHeight="1" hidden="1">
      <c r="A304" s="100" t="s">
        <v>512</v>
      </c>
      <c r="B304" s="88">
        <v>904</v>
      </c>
      <c r="C304" s="37" t="s">
        <v>30</v>
      </c>
      <c r="D304" s="38" t="s">
        <v>32</v>
      </c>
      <c r="E304" s="38" t="s">
        <v>778</v>
      </c>
      <c r="F304" s="218">
        <v>240</v>
      </c>
      <c r="G304" s="189">
        <v>0</v>
      </c>
    </row>
    <row r="305" spans="1:7" s="123" customFormat="1" ht="16.5" hidden="1">
      <c r="A305" s="100" t="s">
        <v>721</v>
      </c>
      <c r="B305" s="88">
        <v>904</v>
      </c>
      <c r="C305" s="37" t="s">
        <v>30</v>
      </c>
      <c r="D305" s="38" t="s">
        <v>32</v>
      </c>
      <c r="E305" s="38" t="s">
        <v>780</v>
      </c>
      <c r="F305" s="218"/>
      <c r="G305" s="189">
        <f>G306+G310</f>
        <v>696300</v>
      </c>
    </row>
    <row r="306" spans="1:7" s="123" customFormat="1" ht="16.5" hidden="1">
      <c r="A306" s="100" t="s">
        <v>511</v>
      </c>
      <c r="B306" s="88">
        <v>904</v>
      </c>
      <c r="C306" s="37" t="s">
        <v>30</v>
      </c>
      <c r="D306" s="38" t="s">
        <v>32</v>
      </c>
      <c r="E306" s="38" t="s">
        <v>781</v>
      </c>
      <c r="F306" s="218"/>
      <c r="G306" s="189">
        <f>G307+G308+G309</f>
        <v>696300</v>
      </c>
    </row>
    <row r="307" spans="1:7" s="123" customFormat="1" ht="33" hidden="1">
      <c r="A307" s="100" t="s">
        <v>509</v>
      </c>
      <c r="B307" s="88">
        <v>904</v>
      </c>
      <c r="C307" s="37" t="s">
        <v>30</v>
      </c>
      <c r="D307" s="38" t="s">
        <v>32</v>
      </c>
      <c r="E307" s="38" t="s">
        <v>781</v>
      </c>
      <c r="F307" s="218">
        <v>120</v>
      </c>
      <c r="G307" s="189"/>
    </row>
    <row r="308" spans="1:7" s="123" customFormat="1" ht="33" hidden="1">
      <c r="A308" s="100" t="s">
        <v>512</v>
      </c>
      <c r="B308" s="88">
        <v>904</v>
      </c>
      <c r="C308" s="37" t="s">
        <v>30</v>
      </c>
      <c r="D308" s="38" t="s">
        <v>32</v>
      </c>
      <c r="E308" s="38" t="s">
        <v>781</v>
      </c>
      <c r="F308" s="218">
        <v>240</v>
      </c>
      <c r="G308" s="189">
        <v>696300</v>
      </c>
    </row>
    <row r="309" spans="1:7" s="123" customFormat="1" ht="16.5" hidden="1">
      <c r="A309" s="100" t="s">
        <v>514</v>
      </c>
      <c r="B309" s="88">
        <v>904</v>
      </c>
      <c r="C309" s="37" t="s">
        <v>30</v>
      </c>
      <c r="D309" s="38" t="s">
        <v>32</v>
      </c>
      <c r="E309" s="38" t="s">
        <v>781</v>
      </c>
      <c r="F309" s="218">
        <v>850</v>
      </c>
      <c r="G309" s="189"/>
    </row>
    <row r="310" spans="1:7" s="123" customFormat="1" ht="52.5" customHeight="1" hidden="1">
      <c r="A310" s="100" t="s">
        <v>558</v>
      </c>
      <c r="B310" s="88">
        <v>904</v>
      </c>
      <c r="C310" s="37" t="s">
        <v>30</v>
      </c>
      <c r="D310" s="38" t="s">
        <v>32</v>
      </c>
      <c r="E310" s="38" t="s">
        <v>782</v>
      </c>
      <c r="F310" s="218"/>
      <c r="G310" s="189">
        <f>G311+G312+G313+G314</f>
        <v>0</v>
      </c>
    </row>
    <row r="311" spans="1:7" s="123" customFormat="1" ht="18.75" customHeight="1" hidden="1">
      <c r="A311" s="100" t="s">
        <v>509</v>
      </c>
      <c r="B311" s="88">
        <v>904</v>
      </c>
      <c r="C311" s="37" t="s">
        <v>30</v>
      </c>
      <c r="D311" s="38" t="s">
        <v>32</v>
      </c>
      <c r="E311" s="38" t="s">
        <v>782</v>
      </c>
      <c r="F311" s="218">
        <v>120</v>
      </c>
      <c r="G311" s="189"/>
    </row>
    <row r="312" spans="1:7" s="123" customFormat="1" ht="36.75" customHeight="1" hidden="1">
      <c r="A312" s="100" t="s">
        <v>512</v>
      </c>
      <c r="B312" s="88">
        <v>904</v>
      </c>
      <c r="C312" s="37" t="s">
        <v>30</v>
      </c>
      <c r="D312" s="38" t="s">
        <v>32</v>
      </c>
      <c r="E312" s="38" t="s">
        <v>782</v>
      </c>
      <c r="F312" s="218">
        <v>240</v>
      </c>
      <c r="G312" s="189"/>
    </row>
    <row r="313" spans="1:7" s="123" customFormat="1" ht="18.75" customHeight="1" hidden="1">
      <c r="A313" s="100" t="s">
        <v>618</v>
      </c>
      <c r="B313" s="88">
        <v>904</v>
      </c>
      <c r="C313" s="37" t="s">
        <v>30</v>
      </c>
      <c r="D313" s="38" t="s">
        <v>32</v>
      </c>
      <c r="E313" s="38" t="s">
        <v>782</v>
      </c>
      <c r="F313" s="218">
        <v>830</v>
      </c>
      <c r="G313" s="189"/>
    </row>
    <row r="314" spans="1:7" s="123" customFormat="1" ht="18.75" customHeight="1" hidden="1">
      <c r="A314" s="100" t="s">
        <v>514</v>
      </c>
      <c r="B314" s="88">
        <v>904</v>
      </c>
      <c r="C314" s="37" t="s">
        <v>30</v>
      </c>
      <c r="D314" s="38" t="s">
        <v>32</v>
      </c>
      <c r="E314" s="38" t="s">
        <v>782</v>
      </c>
      <c r="F314" s="218">
        <v>850</v>
      </c>
      <c r="G314" s="189"/>
    </row>
    <row r="315" spans="1:7" s="123" customFormat="1" ht="37.5" customHeight="1" hidden="1">
      <c r="A315" s="103" t="s">
        <v>727</v>
      </c>
      <c r="B315" s="87">
        <v>904</v>
      </c>
      <c r="C315" s="41" t="s">
        <v>30</v>
      </c>
      <c r="D315" s="42" t="s">
        <v>32</v>
      </c>
      <c r="E315" s="42" t="s">
        <v>749</v>
      </c>
      <c r="F315" s="218"/>
      <c r="G315" s="189">
        <f>G316</f>
        <v>0</v>
      </c>
    </row>
    <row r="316" spans="1:7" s="123" customFormat="1" ht="18.75" customHeight="1" hidden="1">
      <c r="A316" s="100" t="s">
        <v>723</v>
      </c>
      <c r="B316" s="88">
        <v>904</v>
      </c>
      <c r="C316" s="37" t="s">
        <v>30</v>
      </c>
      <c r="D316" s="38" t="s">
        <v>32</v>
      </c>
      <c r="E316" s="38" t="s">
        <v>789</v>
      </c>
      <c r="F316" s="218"/>
      <c r="G316" s="189">
        <f>G317</f>
        <v>0</v>
      </c>
    </row>
    <row r="317" spans="1:7" s="123" customFormat="1" ht="18.75" customHeight="1" hidden="1">
      <c r="A317" s="100" t="s">
        <v>602</v>
      </c>
      <c r="B317" s="88">
        <v>904</v>
      </c>
      <c r="C317" s="37" t="s">
        <v>30</v>
      </c>
      <c r="D317" s="38" t="s">
        <v>32</v>
      </c>
      <c r="E317" s="38" t="s">
        <v>790</v>
      </c>
      <c r="F317" s="218"/>
      <c r="G317" s="189">
        <f>G318</f>
        <v>0</v>
      </c>
    </row>
    <row r="318" spans="1:7" s="123" customFormat="1" ht="34.5" customHeight="1" hidden="1">
      <c r="A318" s="100" t="s">
        <v>512</v>
      </c>
      <c r="B318" s="88">
        <v>904</v>
      </c>
      <c r="C318" s="37" t="s">
        <v>30</v>
      </c>
      <c r="D318" s="38" t="s">
        <v>32</v>
      </c>
      <c r="E318" s="38" t="s">
        <v>790</v>
      </c>
      <c r="F318" s="218">
        <v>240</v>
      </c>
      <c r="G318" s="189"/>
    </row>
    <row r="319" spans="1:7" s="232" customFormat="1" ht="12.75" customHeight="1" hidden="1">
      <c r="A319" s="103" t="s">
        <v>554</v>
      </c>
      <c r="B319" s="87">
        <v>904</v>
      </c>
      <c r="C319" s="41" t="s">
        <v>30</v>
      </c>
      <c r="D319" s="42" t="s">
        <v>32</v>
      </c>
      <c r="E319" s="42" t="s">
        <v>751</v>
      </c>
      <c r="F319" s="218"/>
      <c r="G319" s="189">
        <f>G320</f>
        <v>0</v>
      </c>
    </row>
    <row r="320" spans="1:7" s="232" customFormat="1" ht="33" hidden="1">
      <c r="A320" s="214" t="s">
        <v>795</v>
      </c>
      <c r="B320" s="91">
        <v>904</v>
      </c>
      <c r="C320" s="37" t="s">
        <v>30</v>
      </c>
      <c r="D320" s="38" t="s">
        <v>32</v>
      </c>
      <c r="E320" s="38" t="s">
        <v>796</v>
      </c>
      <c r="F320" s="218"/>
      <c r="G320" s="189">
        <f>G321</f>
        <v>0</v>
      </c>
    </row>
    <row r="321" spans="1:7" s="232" customFormat="1" ht="33" hidden="1">
      <c r="A321" s="214" t="s">
        <v>555</v>
      </c>
      <c r="B321" s="91">
        <v>904</v>
      </c>
      <c r="C321" s="37" t="s">
        <v>30</v>
      </c>
      <c r="D321" s="38" t="s">
        <v>32</v>
      </c>
      <c r="E321" s="38" t="s">
        <v>797</v>
      </c>
      <c r="F321" s="218"/>
      <c r="G321" s="189">
        <f>G322</f>
        <v>0</v>
      </c>
    </row>
    <row r="322" spans="1:7" s="232" customFormat="1" ht="33" hidden="1">
      <c r="A322" s="214" t="s">
        <v>512</v>
      </c>
      <c r="B322" s="91">
        <v>904</v>
      </c>
      <c r="C322" s="37" t="s">
        <v>30</v>
      </c>
      <c r="D322" s="38" t="s">
        <v>32</v>
      </c>
      <c r="E322" s="38" t="s">
        <v>797</v>
      </c>
      <c r="F322" s="218">
        <v>240</v>
      </c>
      <c r="G322" s="189"/>
    </row>
    <row r="323" spans="1:7" s="123" customFormat="1" ht="33" hidden="1">
      <c r="A323" s="280" t="s">
        <v>522</v>
      </c>
      <c r="B323" s="90">
        <v>904</v>
      </c>
      <c r="C323" s="41" t="s">
        <v>30</v>
      </c>
      <c r="D323" s="41" t="s">
        <v>36</v>
      </c>
      <c r="E323" s="465" t="s">
        <v>695</v>
      </c>
      <c r="F323" s="218"/>
      <c r="G323" s="189">
        <f>G324</f>
        <v>0</v>
      </c>
    </row>
    <row r="324" spans="1:7" s="232" customFormat="1" ht="16.5" hidden="1">
      <c r="A324" s="297" t="s">
        <v>731</v>
      </c>
      <c r="B324" s="90">
        <v>904</v>
      </c>
      <c r="C324" s="41" t="s">
        <v>30</v>
      </c>
      <c r="D324" s="42" t="s">
        <v>32</v>
      </c>
      <c r="E324" s="42" t="s">
        <v>753</v>
      </c>
      <c r="F324" s="218"/>
      <c r="G324" s="189">
        <f>G325</f>
        <v>0</v>
      </c>
    </row>
    <row r="325" spans="1:7" s="123" customFormat="1" ht="33" hidden="1">
      <c r="A325" s="321" t="s">
        <v>1002</v>
      </c>
      <c r="B325" s="91">
        <v>904</v>
      </c>
      <c r="C325" s="37" t="s">
        <v>30</v>
      </c>
      <c r="D325" s="38" t="s">
        <v>32</v>
      </c>
      <c r="E325" s="38" t="s">
        <v>892</v>
      </c>
      <c r="F325" s="218"/>
      <c r="G325" s="189">
        <f>G326</f>
        <v>0</v>
      </c>
    </row>
    <row r="326" spans="1:7" s="123" customFormat="1" ht="33" hidden="1">
      <c r="A326" s="281" t="s">
        <v>665</v>
      </c>
      <c r="B326" s="91">
        <v>904</v>
      </c>
      <c r="C326" s="37" t="s">
        <v>30</v>
      </c>
      <c r="D326" s="38" t="s">
        <v>32</v>
      </c>
      <c r="E326" s="38" t="s">
        <v>893</v>
      </c>
      <c r="F326" s="218"/>
      <c r="G326" s="189">
        <f>G327</f>
        <v>0</v>
      </c>
    </row>
    <row r="327" spans="1:7" s="123" customFormat="1" ht="33" hidden="1">
      <c r="A327" s="214" t="s">
        <v>512</v>
      </c>
      <c r="B327" s="91">
        <v>904</v>
      </c>
      <c r="C327" s="37" t="s">
        <v>30</v>
      </c>
      <c r="D327" s="38" t="s">
        <v>32</v>
      </c>
      <c r="E327" s="38" t="s">
        <v>893</v>
      </c>
      <c r="F327" s="218">
        <v>240</v>
      </c>
      <c r="G327" s="189"/>
    </row>
    <row r="328" spans="1:7" s="123" customFormat="1" ht="28.5" customHeight="1" hidden="1">
      <c r="A328" s="103" t="s">
        <v>541</v>
      </c>
      <c r="B328" s="87">
        <v>904</v>
      </c>
      <c r="C328" s="41" t="s">
        <v>30</v>
      </c>
      <c r="D328" s="42" t="s">
        <v>32</v>
      </c>
      <c r="E328" s="465" t="s">
        <v>740</v>
      </c>
      <c r="F328" s="218"/>
      <c r="G328" s="189">
        <f>G329</f>
        <v>0</v>
      </c>
    </row>
    <row r="329" spans="1:7" s="232" customFormat="1" ht="33" hidden="1">
      <c r="A329" s="249" t="s">
        <v>559</v>
      </c>
      <c r="B329" s="87">
        <v>904</v>
      </c>
      <c r="C329" s="41" t="s">
        <v>30</v>
      </c>
      <c r="D329" s="42" t="s">
        <v>32</v>
      </c>
      <c r="E329" s="42" t="s">
        <v>763</v>
      </c>
      <c r="F329" s="218"/>
      <c r="G329" s="189">
        <f>G330</f>
        <v>0</v>
      </c>
    </row>
    <row r="330" spans="1:7" s="232" customFormat="1" ht="33" hidden="1">
      <c r="A330" s="97" t="s">
        <v>607</v>
      </c>
      <c r="B330" s="88">
        <v>904</v>
      </c>
      <c r="C330" s="37" t="s">
        <v>30</v>
      </c>
      <c r="D330" s="38" t="s">
        <v>32</v>
      </c>
      <c r="E330" s="38" t="s">
        <v>904</v>
      </c>
      <c r="F330" s="218"/>
      <c r="G330" s="189">
        <f>G331</f>
        <v>0</v>
      </c>
    </row>
    <row r="331" spans="1:7" s="232" customFormat="1" ht="33" hidden="1">
      <c r="A331" s="97" t="s">
        <v>905</v>
      </c>
      <c r="B331" s="88">
        <v>904</v>
      </c>
      <c r="C331" s="37" t="s">
        <v>30</v>
      </c>
      <c r="D331" s="38" t="s">
        <v>32</v>
      </c>
      <c r="E331" s="38" t="s">
        <v>906</v>
      </c>
      <c r="F331" s="218"/>
      <c r="G331" s="189">
        <f>G332+G333</f>
        <v>0</v>
      </c>
    </row>
    <row r="332" spans="1:7" s="232" customFormat="1" ht="33" hidden="1">
      <c r="A332" s="100" t="s">
        <v>509</v>
      </c>
      <c r="B332" s="88">
        <v>904</v>
      </c>
      <c r="C332" s="37" t="s">
        <v>30</v>
      </c>
      <c r="D332" s="38" t="s">
        <v>32</v>
      </c>
      <c r="E332" s="38" t="s">
        <v>906</v>
      </c>
      <c r="F332" s="218">
        <v>120</v>
      </c>
      <c r="G332" s="327"/>
    </row>
    <row r="333" spans="1:7" s="232" customFormat="1" ht="33" hidden="1">
      <c r="A333" s="100" t="s">
        <v>512</v>
      </c>
      <c r="B333" s="88">
        <v>904</v>
      </c>
      <c r="C333" s="37" t="s">
        <v>30</v>
      </c>
      <c r="D333" s="38" t="s">
        <v>32</v>
      </c>
      <c r="E333" s="38" t="s">
        <v>906</v>
      </c>
      <c r="F333" s="218">
        <v>240</v>
      </c>
      <c r="G333" s="327"/>
    </row>
    <row r="334" spans="1:7" s="123" customFormat="1" ht="66" hidden="1">
      <c r="A334" s="249" t="s">
        <v>564</v>
      </c>
      <c r="B334" s="87">
        <v>904</v>
      </c>
      <c r="C334" s="41" t="s">
        <v>30</v>
      </c>
      <c r="D334" s="42" t="s">
        <v>32</v>
      </c>
      <c r="E334" s="242" t="s">
        <v>742</v>
      </c>
      <c r="F334" s="218"/>
      <c r="G334" s="189">
        <f>G335</f>
        <v>0</v>
      </c>
    </row>
    <row r="335" spans="1:7" s="123" customFormat="1" ht="16.5" hidden="1">
      <c r="A335" s="97" t="s">
        <v>935</v>
      </c>
      <c r="B335" s="88">
        <v>904</v>
      </c>
      <c r="C335" s="37" t="s">
        <v>30</v>
      </c>
      <c r="D335" s="38" t="s">
        <v>32</v>
      </c>
      <c r="E335" s="38" t="s">
        <v>936</v>
      </c>
      <c r="F335" s="218"/>
      <c r="G335" s="189">
        <f>G336</f>
        <v>0</v>
      </c>
    </row>
    <row r="336" spans="1:7" s="123" customFormat="1" ht="33" hidden="1">
      <c r="A336" s="97" t="s">
        <v>565</v>
      </c>
      <c r="B336" s="88">
        <v>904</v>
      </c>
      <c r="C336" s="37" t="s">
        <v>30</v>
      </c>
      <c r="D336" s="38" t="s">
        <v>32</v>
      </c>
      <c r="E336" s="38" t="s">
        <v>937</v>
      </c>
      <c r="F336" s="218"/>
      <c r="G336" s="189">
        <f>G337</f>
        <v>0</v>
      </c>
    </row>
    <row r="337" spans="1:7" s="123" customFormat="1" ht="33" hidden="1">
      <c r="A337" s="100" t="s">
        <v>512</v>
      </c>
      <c r="B337" s="88">
        <v>904</v>
      </c>
      <c r="C337" s="37" t="s">
        <v>30</v>
      </c>
      <c r="D337" s="38" t="s">
        <v>32</v>
      </c>
      <c r="E337" s="38" t="s">
        <v>937</v>
      </c>
      <c r="F337" s="218">
        <v>240</v>
      </c>
      <c r="G337" s="189"/>
    </row>
    <row r="338" spans="1:7" s="123" customFormat="1" ht="49.5" hidden="1">
      <c r="A338" s="103" t="s">
        <v>526</v>
      </c>
      <c r="B338" s="87">
        <v>904</v>
      </c>
      <c r="C338" s="41" t="s">
        <v>30</v>
      </c>
      <c r="D338" s="42" t="s">
        <v>32</v>
      </c>
      <c r="E338" s="465" t="s">
        <v>696</v>
      </c>
      <c r="F338" s="218"/>
      <c r="G338" s="189">
        <f>G339+G343+G347</f>
        <v>0</v>
      </c>
    </row>
    <row r="339" spans="1:7" s="232" customFormat="1" ht="33" hidden="1">
      <c r="A339" s="252" t="s">
        <v>528</v>
      </c>
      <c r="B339" s="90">
        <v>904</v>
      </c>
      <c r="C339" s="56" t="s">
        <v>30</v>
      </c>
      <c r="D339" s="56" t="s">
        <v>32</v>
      </c>
      <c r="E339" s="42" t="s">
        <v>702</v>
      </c>
      <c r="F339" s="218"/>
      <c r="G339" s="189">
        <f>G340</f>
        <v>0</v>
      </c>
    </row>
    <row r="340" spans="1:7" s="123" customFormat="1" ht="15.75" customHeight="1" hidden="1">
      <c r="A340" s="253" t="s">
        <v>938</v>
      </c>
      <c r="B340" s="91">
        <v>904</v>
      </c>
      <c r="C340" s="37" t="s">
        <v>30</v>
      </c>
      <c r="D340" s="38" t="s">
        <v>32</v>
      </c>
      <c r="E340" s="38" t="s">
        <v>703</v>
      </c>
      <c r="F340" s="218"/>
      <c r="G340" s="189">
        <f>G341</f>
        <v>0</v>
      </c>
    </row>
    <row r="341" spans="1:7" s="123" customFormat="1" ht="33" hidden="1">
      <c r="A341" s="253" t="s">
        <v>939</v>
      </c>
      <c r="B341" s="91">
        <v>904</v>
      </c>
      <c r="C341" s="37" t="s">
        <v>30</v>
      </c>
      <c r="D341" s="38" t="s">
        <v>32</v>
      </c>
      <c r="E341" s="38" t="s">
        <v>940</v>
      </c>
      <c r="F341" s="218"/>
      <c r="G341" s="189">
        <f>G342</f>
        <v>0</v>
      </c>
    </row>
    <row r="342" spans="1:7" s="123" customFormat="1" ht="33" hidden="1">
      <c r="A342" s="100" t="s">
        <v>512</v>
      </c>
      <c r="B342" s="91">
        <v>904</v>
      </c>
      <c r="C342" s="37" t="s">
        <v>30</v>
      </c>
      <c r="D342" s="38" t="s">
        <v>32</v>
      </c>
      <c r="E342" s="38" t="s">
        <v>940</v>
      </c>
      <c r="F342" s="218">
        <v>240</v>
      </c>
      <c r="G342" s="189"/>
    </row>
    <row r="343" spans="1:7" s="232" customFormat="1" ht="19.5" customHeight="1" hidden="1">
      <c r="A343" s="103" t="s">
        <v>584</v>
      </c>
      <c r="B343" s="87">
        <v>904</v>
      </c>
      <c r="C343" s="41" t="s">
        <v>30</v>
      </c>
      <c r="D343" s="42" t="s">
        <v>32</v>
      </c>
      <c r="E343" s="42" t="s">
        <v>760</v>
      </c>
      <c r="F343" s="218"/>
      <c r="G343" s="189">
        <f>G344</f>
        <v>0</v>
      </c>
    </row>
    <row r="344" spans="1:7" s="123" customFormat="1" ht="16.5" hidden="1">
      <c r="A344" s="100" t="s">
        <v>941</v>
      </c>
      <c r="B344" s="88">
        <v>904</v>
      </c>
      <c r="C344" s="37" t="s">
        <v>30</v>
      </c>
      <c r="D344" s="38" t="s">
        <v>32</v>
      </c>
      <c r="E344" s="38" t="s">
        <v>942</v>
      </c>
      <c r="F344" s="218"/>
      <c r="G344" s="189">
        <f>G345</f>
        <v>0</v>
      </c>
    </row>
    <row r="345" spans="1:7" s="123" customFormat="1" ht="16.5" hidden="1">
      <c r="A345" s="100" t="s">
        <v>943</v>
      </c>
      <c r="B345" s="88">
        <v>904</v>
      </c>
      <c r="C345" s="37" t="s">
        <v>30</v>
      </c>
      <c r="D345" s="38" t="s">
        <v>32</v>
      </c>
      <c r="E345" s="38" t="s">
        <v>944</v>
      </c>
      <c r="F345" s="218"/>
      <c r="G345" s="189">
        <f>G346</f>
        <v>0</v>
      </c>
    </row>
    <row r="346" spans="1:7" s="123" customFormat="1" ht="33" hidden="1">
      <c r="A346" s="100" t="s">
        <v>512</v>
      </c>
      <c r="B346" s="88">
        <v>904</v>
      </c>
      <c r="C346" s="37" t="s">
        <v>30</v>
      </c>
      <c r="D346" s="38" t="s">
        <v>32</v>
      </c>
      <c r="E346" s="38" t="s">
        <v>944</v>
      </c>
      <c r="F346" s="218">
        <v>240</v>
      </c>
      <c r="G346" s="189"/>
    </row>
    <row r="347" spans="1:7" s="232" customFormat="1" ht="33" hidden="1">
      <c r="A347" s="103" t="s">
        <v>533</v>
      </c>
      <c r="B347" s="87">
        <v>904</v>
      </c>
      <c r="C347" s="41" t="s">
        <v>30</v>
      </c>
      <c r="D347" s="42" t="s">
        <v>32</v>
      </c>
      <c r="E347" s="42" t="s">
        <v>697</v>
      </c>
      <c r="F347" s="218"/>
      <c r="G347" s="189">
        <f>G348</f>
        <v>0</v>
      </c>
    </row>
    <row r="348" spans="1:7" s="123" customFormat="1" ht="16.5" hidden="1">
      <c r="A348" s="100" t="s">
        <v>945</v>
      </c>
      <c r="B348" s="88">
        <v>904</v>
      </c>
      <c r="C348" s="37" t="s">
        <v>30</v>
      </c>
      <c r="D348" s="38" t="s">
        <v>32</v>
      </c>
      <c r="E348" s="38" t="s">
        <v>699</v>
      </c>
      <c r="F348" s="218"/>
      <c r="G348" s="189">
        <f>G349</f>
        <v>0</v>
      </c>
    </row>
    <row r="349" spans="1:7" s="123" customFormat="1" ht="33" hidden="1">
      <c r="A349" s="100" t="s">
        <v>534</v>
      </c>
      <c r="B349" s="88">
        <v>904</v>
      </c>
      <c r="C349" s="37" t="s">
        <v>30</v>
      </c>
      <c r="D349" s="38" t="s">
        <v>32</v>
      </c>
      <c r="E349" s="38" t="s">
        <v>698</v>
      </c>
      <c r="F349" s="218"/>
      <c r="G349" s="189">
        <f>G350</f>
        <v>0</v>
      </c>
    </row>
    <row r="350" spans="1:7" s="123" customFormat="1" ht="33" hidden="1">
      <c r="A350" s="100" t="s">
        <v>512</v>
      </c>
      <c r="B350" s="88">
        <v>904</v>
      </c>
      <c r="C350" s="37" t="s">
        <v>30</v>
      </c>
      <c r="D350" s="38" t="s">
        <v>32</v>
      </c>
      <c r="E350" s="38" t="s">
        <v>698</v>
      </c>
      <c r="F350" s="218">
        <v>240</v>
      </c>
      <c r="G350" s="189"/>
    </row>
    <row r="351" spans="1:7" s="123" customFormat="1" ht="33" hidden="1">
      <c r="A351" s="254" t="s">
        <v>733</v>
      </c>
      <c r="B351" s="87">
        <v>904</v>
      </c>
      <c r="C351" s="41" t="s">
        <v>30</v>
      </c>
      <c r="D351" s="42" t="s">
        <v>32</v>
      </c>
      <c r="E351" s="242" t="s">
        <v>709</v>
      </c>
      <c r="F351" s="218"/>
      <c r="G351" s="189">
        <f>G352</f>
        <v>0</v>
      </c>
    </row>
    <row r="352" spans="1:7" s="123" customFormat="1" ht="16.5" hidden="1">
      <c r="A352" s="255" t="s">
        <v>858</v>
      </c>
      <c r="B352" s="88">
        <v>904</v>
      </c>
      <c r="C352" s="37" t="s">
        <v>30</v>
      </c>
      <c r="D352" s="38" t="s">
        <v>32</v>
      </c>
      <c r="E352" s="236" t="s">
        <v>859</v>
      </c>
      <c r="F352" s="218"/>
      <c r="G352" s="189">
        <f>G353</f>
        <v>0</v>
      </c>
    </row>
    <row r="353" spans="1:7" s="123" customFormat="1" ht="18" customHeight="1" hidden="1">
      <c r="A353" s="255" t="s">
        <v>595</v>
      </c>
      <c r="B353" s="88">
        <v>904</v>
      </c>
      <c r="C353" s="37" t="s">
        <v>30</v>
      </c>
      <c r="D353" s="38" t="s">
        <v>32</v>
      </c>
      <c r="E353" s="236" t="s">
        <v>860</v>
      </c>
      <c r="F353" s="218"/>
      <c r="G353" s="189">
        <f>G354</f>
        <v>0</v>
      </c>
    </row>
    <row r="354" spans="1:7" s="123" customFormat="1" ht="18" customHeight="1" hidden="1">
      <c r="A354" s="100" t="s">
        <v>550</v>
      </c>
      <c r="B354" s="88">
        <v>904</v>
      </c>
      <c r="C354" s="37" t="s">
        <v>30</v>
      </c>
      <c r="D354" s="38" t="s">
        <v>32</v>
      </c>
      <c r="E354" s="236" t="s">
        <v>860</v>
      </c>
      <c r="F354" s="218">
        <v>240</v>
      </c>
      <c r="G354" s="189"/>
    </row>
    <row r="355" spans="1:7" ht="1.5" customHeight="1" hidden="1">
      <c r="A355" s="64" t="s">
        <v>92</v>
      </c>
      <c r="B355" s="99">
        <v>904</v>
      </c>
      <c r="C355" s="66" t="s">
        <v>38</v>
      </c>
      <c r="D355" s="67"/>
      <c r="E355" s="66"/>
      <c r="F355" s="48"/>
      <c r="G355" s="503">
        <f>G356</f>
        <v>0</v>
      </c>
    </row>
    <row r="356" spans="1:7" ht="16.5" hidden="1">
      <c r="A356" s="105" t="s">
        <v>172</v>
      </c>
      <c r="B356" s="113">
        <v>904</v>
      </c>
      <c r="C356" s="70" t="s">
        <v>38</v>
      </c>
      <c r="D356" s="70" t="s">
        <v>34</v>
      </c>
      <c r="E356" s="70"/>
      <c r="F356" s="73"/>
      <c r="G356" s="74">
        <f>G357</f>
        <v>0</v>
      </c>
    </row>
    <row r="357" spans="1:7" s="123" customFormat="1" ht="33" hidden="1">
      <c r="A357" s="103" t="s">
        <v>541</v>
      </c>
      <c r="B357" s="113">
        <v>904</v>
      </c>
      <c r="C357" s="70" t="s">
        <v>38</v>
      </c>
      <c r="D357" s="70" t="s">
        <v>34</v>
      </c>
      <c r="E357" s="465" t="s">
        <v>740</v>
      </c>
      <c r="F357" s="218"/>
      <c r="G357" s="189">
        <f>G358+G365</f>
        <v>0</v>
      </c>
    </row>
    <row r="358" spans="1:7" s="232" customFormat="1" ht="13.5" customHeight="1" hidden="1">
      <c r="A358" s="249" t="s">
        <v>559</v>
      </c>
      <c r="B358" s="113">
        <v>904</v>
      </c>
      <c r="C358" s="70" t="s">
        <v>38</v>
      </c>
      <c r="D358" s="70" t="s">
        <v>34</v>
      </c>
      <c r="E358" s="42" t="s">
        <v>763</v>
      </c>
      <c r="F358" s="218"/>
      <c r="G358" s="189">
        <f>G359</f>
        <v>0</v>
      </c>
    </row>
    <row r="359" spans="1:7" s="232" customFormat="1" ht="33" hidden="1">
      <c r="A359" s="278" t="s">
        <v>607</v>
      </c>
      <c r="B359" s="92">
        <v>904</v>
      </c>
      <c r="C359" s="73" t="s">
        <v>38</v>
      </c>
      <c r="D359" s="73" t="s">
        <v>34</v>
      </c>
      <c r="E359" s="38" t="s">
        <v>904</v>
      </c>
      <c r="F359" s="218"/>
      <c r="G359" s="189">
        <f>G360+G362</f>
        <v>0</v>
      </c>
    </row>
    <row r="360" spans="1:7" s="232" customFormat="1" ht="33" hidden="1">
      <c r="A360" s="154" t="s">
        <v>913</v>
      </c>
      <c r="B360" s="92">
        <v>904</v>
      </c>
      <c r="C360" s="73" t="s">
        <v>38</v>
      </c>
      <c r="D360" s="73" t="s">
        <v>34</v>
      </c>
      <c r="E360" s="38" t="s">
        <v>914</v>
      </c>
      <c r="F360" s="218"/>
      <c r="G360" s="189">
        <f>G361</f>
        <v>0</v>
      </c>
    </row>
    <row r="361" spans="1:7" s="232" customFormat="1" ht="33" hidden="1">
      <c r="A361" s="214" t="s">
        <v>512</v>
      </c>
      <c r="B361" s="92">
        <v>904</v>
      </c>
      <c r="C361" s="73" t="s">
        <v>38</v>
      </c>
      <c r="D361" s="73" t="s">
        <v>34</v>
      </c>
      <c r="E361" s="38" t="s">
        <v>914</v>
      </c>
      <c r="F361" s="218">
        <v>240</v>
      </c>
      <c r="G361" s="189"/>
    </row>
    <row r="362" spans="1:7" s="232" customFormat="1" ht="66" hidden="1">
      <c r="A362" s="100" t="s">
        <v>907</v>
      </c>
      <c r="B362" s="244">
        <v>904</v>
      </c>
      <c r="C362" s="73" t="s">
        <v>38</v>
      </c>
      <c r="D362" s="73" t="s">
        <v>34</v>
      </c>
      <c r="E362" s="38" t="s">
        <v>908</v>
      </c>
      <c r="F362" s="218"/>
      <c r="G362" s="189">
        <f>G363+G364</f>
        <v>0</v>
      </c>
    </row>
    <row r="363" spans="1:7" s="232" customFormat="1" ht="16.5" hidden="1">
      <c r="A363" s="97" t="s">
        <v>536</v>
      </c>
      <c r="B363" s="244">
        <v>904</v>
      </c>
      <c r="C363" s="73" t="s">
        <v>38</v>
      </c>
      <c r="D363" s="73" t="s">
        <v>34</v>
      </c>
      <c r="E363" s="38" t="s">
        <v>908</v>
      </c>
      <c r="F363" s="218">
        <v>310</v>
      </c>
      <c r="G363" s="320"/>
    </row>
    <row r="364" spans="1:7" s="232" customFormat="1" ht="16.5" hidden="1">
      <c r="A364" s="100" t="s">
        <v>560</v>
      </c>
      <c r="B364" s="244">
        <v>904</v>
      </c>
      <c r="C364" s="73" t="s">
        <v>38</v>
      </c>
      <c r="D364" s="73" t="s">
        <v>34</v>
      </c>
      <c r="E364" s="38" t="s">
        <v>908</v>
      </c>
      <c r="F364" s="218">
        <v>360</v>
      </c>
      <c r="G364" s="320"/>
    </row>
    <row r="365" spans="1:7" s="232" customFormat="1" ht="33" hidden="1">
      <c r="A365" s="249" t="s">
        <v>732</v>
      </c>
      <c r="B365" s="113">
        <v>904</v>
      </c>
      <c r="C365" s="70" t="s">
        <v>38</v>
      </c>
      <c r="D365" s="70" t="s">
        <v>34</v>
      </c>
      <c r="E365" s="42" t="s">
        <v>761</v>
      </c>
      <c r="F365" s="218"/>
      <c r="G365" s="189">
        <f>G366</f>
        <v>0</v>
      </c>
    </row>
    <row r="366" spans="1:7" s="123" customFormat="1" ht="33" hidden="1">
      <c r="A366" s="97" t="s">
        <v>927</v>
      </c>
      <c r="B366" s="244">
        <v>904</v>
      </c>
      <c r="C366" s="73" t="s">
        <v>38</v>
      </c>
      <c r="D366" s="73" t="s">
        <v>34</v>
      </c>
      <c r="E366" s="38" t="s">
        <v>928</v>
      </c>
      <c r="F366" s="218"/>
      <c r="G366" s="189">
        <f>G367</f>
        <v>0</v>
      </c>
    </row>
    <row r="367" spans="1:7" s="123" customFormat="1" ht="81" customHeight="1" hidden="1">
      <c r="A367" s="97" t="s">
        <v>929</v>
      </c>
      <c r="B367" s="244">
        <v>904</v>
      </c>
      <c r="C367" s="73" t="s">
        <v>38</v>
      </c>
      <c r="D367" s="73" t="s">
        <v>34</v>
      </c>
      <c r="E367" s="38" t="s">
        <v>930</v>
      </c>
      <c r="F367" s="218"/>
      <c r="G367" s="189">
        <f>G368</f>
        <v>0</v>
      </c>
    </row>
    <row r="368" spans="1:7" s="123" customFormat="1" ht="17.25" hidden="1" thickBot="1">
      <c r="A368" s="322" t="s">
        <v>536</v>
      </c>
      <c r="B368" s="323">
        <v>904</v>
      </c>
      <c r="C368" s="324" t="s">
        <v>38</v>
      </c>
      <c r="D368" s="324" t="s">
        <v>34</v>
      </c>
      <c r="E368" s="325" t="s">
        <v>930</v>
      </c>
      <c r="F368" s="222">
        <v>310</v>
      </c>
      <c r="G368" s="326"/>
    </row>
    <row r="369" spans="1:7" ht="50.25" hidden="1" thickBot="1">
      <c r="A369" s="81" t="s">
        <v>391</v>
      </c>
      <c r="B369" s="82">
        <v>905</v>
      </c>
      <c r="C369" s="83"/>
      <c r="D369" s="83"/>
      <c r="E369" s="83"/>
      <c r="F369" s="83"/>
      <c r="G369" s="501">
        <f>G370+G432+G519+G533</f>
        <v>4383691</v>
      </c>
    </row>
    <row r="370" spans="1:7" ht="16.5" hidden="1">
      <c r="A370" s="55" t="s">
        <v>74</v>
      </c>
      <c r="B370" s="85">
        <v>905</v>
      </c>
      <c r="C370" s="57" t="s">
        <v>30</v>
      </c>
      <c r="D370" s="57"/>
      <c r="E370" s="57"/>
      <c r="F370" s="51"/>
      <c r="G370" s="114">
        <f>G371+G400+G405</f>
        <v>0</v>
      </c>
    </row>
    <row r="371" spans="1:7" ht="16.5" hidden="1">
      <c r="A371" s="40" t="s">
        <v>4</v>
      </c>
      <c r="B371" s="87">
        <v>905</v>
      </c>
      <c r="C371" s="41" t="s">
        <v>30</v>
      </c>
      <c r="D371" s="41" t="s">
        <v>36</v>
      </c>
      <c r="E371" s="42"/>
      <c r="F371" s="38"/>
      <c r="G371" s="63">
        <f>G372+G383+G388+G395</f>
        <v>0</v>
      </c>
    </row>
    <row r="372" spans="1:7" s="123" customFormat="1" ht="33" hidden="1">
      <c r="A372" s="148" t="s">
        <v>548</v>
      </c>
      <c r="B372" s="87">
        <v>905</v>
      </c>
      <c r="C372" s="41" t="s">
        <v>30</v>
      </c>
      <c r="D372" s="41" t="s">
        <v>36</v>
      </c>
      <c r="E372" s="465" t="s">
        <v>738</v>
      </c>
      <c r="F372" s="220"/>
      <c r="G372" s="114">
        <f>G373+G379</f>
        <v>0</v>
      </c>
    </row>
    <row r="373" spans="1:7" s="232" customFormat="1" ht="36" customHeight="1" hidden="1">
      <c r="A373" s="103" t="s">
        <v>727</v>
      </c>
      <c r="B373" s="87">
        <v>905</v>
      </c>
      <c r="C373" s="41" t="s">
        <v>30</v>
      </c>
      <c r="D373" s="41" t="s">
        <v>36</v>
      </c>
      <c r="E373" s="42" t="s">
        <v>749</v>
      </c>
      <c r="F373" s="218"/>
      <c r="G373" s="189">
        <f>G374</f>
        <v>0</v>
      </c>
    </row>
    <row r="374" spans="1:7" s="123" customFormat="1" ht="16.5" hidden="1">
      <c r="A374" s="100" t="s">
        <v>722</v>
      </c>
      <c r="B374" s="88">
        <v>905</v>
      </c>
      <c r="C374" s="37" t="s">
        <v>30</v>
      </c>
      <c r="D374" s="37" t="s">
        <v>36</v>
      </c>
      <c r="E374" s="38" t="s">
        <v>785</v>
      </c>
      <c r="F374" s="218"/>
      <c r="G374" s="189">
        <f>G375+G377</f>
        <v>0</v>
      </c>
    </row>
    <row r="375" spans="1:7" s="123" customFormat="1" ht="33" hidden="1">
      <c r="A375" s="100" t="s">
        <v>783</v>
      </c>
      <c r="B375" s="88">
        <v>905</v>
      </c>
      <c r="C375" s="37" t="s">
        <v>30</v>
      </c>
      <c r="D375" s="37" t="s">
        <v>36</v>
      </c>
      <c r="E375" s="38" t="s">
        <v>787</v>
      </c>
      <c r="F375" s="218"/>
      <c r="G375" s="189">
        <f>G376</f>
        <v>0</v>
      </c>
    </row>
    <row r="376" spans="1:7" s="123" customFormat="1" ht="16.5" hidden="1">
      <c r="A376" s="100" t="s">
        <v>550</v>
      </c>
      <c r="B376" s="88">
        <v>905</v>
      </c>
      <c r="C376" s="37" t="s">
        <v>30</v>
      </c>
      <c r="D376" s="37" t="s">
        <v>36</v>
      </c>
      <c r="E376" s="38" t="s">
        <v>787</v>
      </c>
      <c r="F376" s="218">
        <v>610</v>
      </c>
      <c r="G376" s="189"/>
    </row>
    <row r="377" spans="1:7" s="123" customFormat="1" ht="33" hidden="1">
      <c r="A377" s="100" t="s">
        <v>784</v>
      </c>
      <c r="B377" s="88">
        <v>905</v>
      </c>
      <c r="C377" s="37" t="s">
        <v>30</v>
      </c>
      <c r="D377" s="37" t="s">
        <v>36</v>
      </c>
      <c r="E377" s="38" t="s">
        <v>788</v>
      </c>
      <c r="F377" s="218"/>
      <c r="G377" s="189">
        <f>G378</f>
        <v>0</v>
      </c>
    </row>
    <row r="378" spans="1:7" s="123" customFormat="1" ht="16.5" hidden="1">
      <c r="A378" s="100" t="s">
        <v>550</v>
      </c>
      <c r="B378" s="88">
        <v>905</v>
      </c>
      <c r="C378" s="37" t="s">
        <v>30</v>
      </c>
      <c r="D378" s="37" t="s">
        <v>36</v>
      </c>
      <c r="E378" s="38" t="s">
        <v>788</v>
      </c>
      <c r="F378" s="218">
        <v>610</v>
      </c>
      <c r="G378" s="189"/>
    </row>
    <row r="379" spans="1:7" s="232" customFormat="1" ht="16.5" hidden="1">
      <c r="A379" s="103" t="s">
        <v>554</v>
      </c>
      <c r="B379" s="87">
        <v>905</v>
      </c>
      <c r="C379" s="41" t="s">
        <v>30</v>
      </c>
      <c r="D379" s="41" t="s">
        <v>36</v>
      </c>
      <c r="E379" s="42" t="s">
        <v>751</v>
      </c>
      <c r="F379" s="218"/>
      <c r="G379" s="189">
        <f>G380</f>
        <v>0</v>
      </c>
    </row>
    <row r="380" spans="1:7" s="232" customFormat="1" ht="33" hidden="1">
      <c r="A380" s="100" t="s">
        <v>795</v>
      </c>
      <c r="B380" s="88">
        <v>905</v>
      </c>
      <c r="C380" s="37" t="s">
        <v>30</v>
      </c>
      <c r="D380" s="37" t="s">
        <v>36</v>
      </c>
      <c r="E380" s="38" t="s">
        <v>796</v>
      </c>
      <c r="F380" s="218"/>
      <c r="G380" s="189">
        <f>G381</f>
        <v>0</v>
      </c>
    </row>
    <row r="381" spans="1:7" s="232" customFormat="1" ht="33" hidden="1">
      <c r="A381" s="100" t="s">
        <v>555</v>
      </c>
      <c r="B381" s="88">
        <v>905</v>
      </c>
      <c r="C381" s="37" t="s">
        <v>30</v>
      </c>
      <c r="D381" s="37" t="s">
        <v>36</v>
      </c>
      <c r="E381" s="38" t="s">
        <v>797</v>
      </c>
      <c r="F381" s="218"/>
      <c r="G381" s="189">
        <f>G382</f>
        <v>0</v>
      </c>
    </row>
    <row r="382" spans="1:7" s="232" customFormat="1" ht="15" customHeight="1" hidden="1">
      <c r="A382" s="100" t="s">
        <v>550</v>
      </c>
      <c r="B382" s="88">
        <v>905</v>
      </c>
      <c r="C382" s="37" t="s">
        <v>30</v>
      </c>
      <c r="D382" s="37" t="s">
        <v>36</v>
      </c>
      <c r="E382" s="38" t="s">
        <v>797</v>
      </c>
      <c r="F382" s="218">
        <v>610</v>
      </c>
      <c r="G382" s="189"/>
    </row>
    <row r="383" spans="1:7" s="123" customFormat="1" ht="33" hidden="1">
      <c r="A383" s="103" t="s">
        <v>522</v>
      </c>
      <c r="B383" s="87">
        <v>905</v>
      </c>
      <c r="C383" s="41" t="s">
        <v>30</v>
      </c>
      <c r="D383" s="41" t="s">
        <v>36</v>
      </c>
      <c r="E383" s="465" t="s">
        <v>695</v>
      </c>
      <c r="F383" s="218"/>
      <c r="G383" s="189">
        <f>G384</f>
        <v>0</v>
      </c>
    </row>
    <row r="384" spans="1:7" s="232" customFormat="1" ht="16.5" hidden="1">
      <c r="A384" s="257" t="s">
        <v>731</v>
      </c>
      <c r="B384" s="87">
        <v>905</v>
      </c>
      <c r="C384" s="41" t="s">
        <v>30</v>
      </c>
      <c r="D384" s="41" t="s">
        <v>36</v>
      </c>
      <c r="E384" s="42" t="s">
        <v>753</v>
      </c>
      <c r="F384" s="218"/>
      <c r="G384" s="189">
        <f>G385</f>
        <v>0</v>
      </c>
    </row>
    <row r="385" spans="1:7" s="123" customFormat="1" ht="16.5" hidden="1">
      <c r="A385" s="258" t="s">
        <v>886</v>
      </c>
      <c r="B385" s="88">
        <v>905</v>
      </c>
      <c r="C385" s="37" t="s">
        <v>30</v>
      </c>
      <c r="D385" s="37" t="s">
        <v>36</v>
      </c>
      <c r="E385" s="38" t="s">
        <v>887</v>
      </c>
      <c r="F385" s="218"/>
      <c r="G385" s="189">
        <f>G386</f>
        <v>0</v>
      </c>
    </row>
    <row r="386" spans="1:7" s="123" customFormat="1" ht="21" customHeight="1" hidden="1">
      <c r="A386" s="258" t="s">
        <v>525</v>
      </c>
      <c r="B386" s="88">
        <v>905</v>
      </c>
      <c r="C386" s="37" t="s">
        <v>30</v>
      </c>
      <c r="D386" s="37" t="s">
        <v>36</v>
      </c>
      <c r="E386" s="38" t="s">
        <v>888</v>
      </c>
      <c r="F386" s="218"/>
      <c r="G386" s="189">
        <f>G387</f>
        <v>0</v>
      </c>
    </row>
    <row r="387" spans="1:7" s="123" customFormat="1" ht="16.5" hidden="1">
      <c r="A387" s="100" t="s">
        <v>550</v>
      </c>
      <c r="B387" s="88">
        <v>905</v>
      </c>
      <c r="C387" s="37" t="s">
        <v>30</v>
      </c>
      <c r="D387" s="37" t="s">
        <v>36</v>
      </c>
      <c r="E387" s="38" t="s">
        <v>888</v>
      </c>
      <c r="F387" s="218">
        <v>610</v>
      </c>
      <c r="G387" s="189"/>
    </row>
    <row r="388" spans="1:7" s="232" customFormat="1" ht="49.5" hidden="1">
      <c r="A388" s="103" t="s">
        <v>561</v>
      </c>
      <c r="B388" s="87">
        <v>905</v>
      </c>
      <c r="C388" s="41" t="s">
        <v>30</v>
      </c>
      <c r="D388" s="41" t="s">
        <v>36</v>
      </c>
      <c r="E388" s="242" t="s">
        <v>739</v>
      </c>
      <c r="F388" s="218"/>
      <c r="G388" s="189">
        <f>G389+G392</f>
        <v>0</v>
      </c>
    </row>
    <row r="389" spans="1:7" s="123" customFormat="1" ht="20.25" customHeight="1" hidden="1">
      <c r="A389" s="100" t="s">
        <v>897</v>
      </c>
      <c r="B389" s="88">
        <v>905</v>
      </c>
      <c r="C389" s="37" t="s">
        <v>30</v>
      </c>
      <c r="D389" s="37" t="s">
        <v>36</v>
      </c>
      <c r="E389" s="38" t="s">
        <v>898</v>
      </c>
      <c r="F389" s="218"/>
      <c r="G389" s="189">
        <f>G390</f>
        <v>0</v>
      </c>
    </row>
    <row r="390" spans="1:7" s="123" customFormat="1" ht="19.5" customHeight="1" hidden="1">
      <c r="A390" s="100" t="s">
        <v>568</v>
      </c>
      <c r="B390" s="88">
        <v>905</v>
      </c>
      <c r="C390" s="37" t="s">
        <v>30</v>
      </c>
      <c r="D390" s="37" t="s">
        <v>36</v>
      </c>
      <c r="E390" s="38" t="s">
        <v>899</v>
      </c>
      <c r="F390" s="218"/>
      <c r="G390" s="189">
        <f>G391</f>
        <v>0</v>
      </c>
    </row>
    <row r="391" spans="1:7" s="123" customFormat="1" ht="16.5" hidden="1">
      <c r="A391" s="100" t="s">
        <v>550</v>
      </c>
      <c r="B391" s="88">
        <v>905</v>
      </c>
      <c r="C391" s="37" t="s">
        <v>30</v>
      </c>
      <c r="D391" s="37" t="s">
        <v>36</v>
      </c>
      <c r="E391" s="38" t="s">
        <v>899</v>
      </c>
      <c r="F391" s="218">
        <v>610</v>
      </c>
      <c r="G391" s="189"/>
    </row>
    <row r="392" spans="1:7" s="123" customFormat="1" ht="18.75" customHeight="1" hidden="1">
      <c r="A392" s="100" t="s">
        <v>900</v>
      </c>
      <c r="B392" s="88">
        <v>905</v>
      </c>
      <c r="C392" s="37" t="s">
        <v>30</v>
      </c>
      <c r="D392" s="37" t="s">
        <v>36</v>
      </c>
      <c r="E392" s="38" t="s">
        <v>960</v>
      </c>
      <c r="F392" s="218"/>
      <c r="G392" s="189">
        <f>G393</f>
        <v>0</v>
      </c>
    </row>
    <row r="393" spans="1:7" s="123" customFormat="1" ht="19.5" customHeight="1" hidden="1">
      <c r="A393" s="100" t="s">
        <v>568</v>
      </c>
      <c r="B393" s="88">
        <v>905</v>
      </c>
      <c r="C393" s="37" t="s">
        <v>30</v>
      </c>
      <c r="D393" s="37" t="s">
        <v>36</v>
      </c>
      <c r="E393" s="38" t="s">
        <v>961</v>
      </c>
      <c r="F393" s="218"/>
      <c r="G393" s="189">
        <f>G394</f>
        <v>0</v>
      </c>
    </row>
    <row r="394" spans="1:7" s="123" customFormat="1" ht="15" customHeight="1" hidden="1">
      <c r="A394" s="100" t="s">
        <v>550</v>
      </c>
      <c r="B394" s="88">
        <v>905</v>
      </c>
      <c r="C394" s="37" t="s">
        <v>30</v>
      </c>
      <c r="D394" s="37" t="s">
        <v>36</v>
      </c>
      <c r="E394" s="38" t="s">
        <v>961</v>
      </c>
      <c r="F394" s="218">
        <v>610</v>
      </c>
      <c r="G394" s="189"/>
    </row>
    <row r="395" spans="1:7" s="123" customFormat="1" ht="49.5" hidden="1">
      <c r="A395" s="103" t="s">
        <v>526</v>
      </c>
      <c r="B395" s="87">
        <v>905</v>
      </c>
      <c r="C395" s="41" t="s">
        <v>30</v>
      </c>
      <c r="D395" s="41" t="s">
        <v>36</v>
      </c>
      <c r="E395" s="465" t="s">
        <v>696</v>
      </c>
      <c r="F395" s="218"/>
      <c r="G395" s="189">
        <f>G396</f>
        <v>0</v>
      </c>
    </row>
    <row r="396" spans="1:7" s="232" customFormat="1" ht="33" hidden="1">
      <c r="A396" s="103" t="s">
        <v>533</v>
      </c>
      <c r="B396" s="87">
        <v>905</v>
      </c>
      <c r="C396" s="41" t="s">
        <v>30</v>
      </c>
      <c r="D396" s="41" t="s">
        <v>36</v>
      </c>
      <c r="E396" s="42" t="s">
        <v>697</v>
      </c>
      <c r="F396" s="218"/>
      <c r="G396" s="189">
        <f>G397</f>
        <v>0</v>
      </c>
    </row>
    <row r="397" spans="1:7" s="123" customFormat="1" ht="16.5" hidden="1">
      <c r="A397" s="100" t="s">
        <v>945</v>
      </c>
      <c r="B397" s="88">
        <v>905</v>
      </c>
      <c r="C397" s="37" t="s">
        <v>30</v>
      </c>
      <c r="D397" s="37" t="s">
        <v>36</v>
      </c>
      <c r="E397" s="38" t="s">
        <v>699</v>
      </c>
      <c r="F397" s="218"/>
      <c r="G397" s="189">
        <f>G398</f>
        <v>0</v>
      </c>
    </row>
    <row r="398" spans="1:7" s="123" customFormat="1" ht="33" hidden="1">
      <c r="A398" s="100" t="s">
        <v>534</v>
      </c>
      <c r="B398" s="88">
        <v>905</v>
      </c>
      <c r="C398" s="37" t="s">
        <v>30</v>
      </c>
      <c r="D398" s="37" t="s">
        <v>36</v>
      </c>
      <c r="E398" s="38" t="s">
        <v>698</v>
      </c>
      <c r="F398" s="218"/>
      <c r="G398" s="189">
        <f>G399</f>
        <v>0</v>
      </c>
    </row>
    <row r="399" spans="1:7" s="123" customFormat="1" ht="16.5" hidden="1">
      <c r="A399" s="100" t="s">
        <v>550</v>
      </c>
      <c r="B399" s="88">
        <v>905</v>
      </c>
      <c r="C399" s="37" t="s">
        <v>30</v>
      </c>
      <c r="D399" s="37" t="s">
        <v>36</v>
      </c>
      <c r="E399" s="38" t="s">
        <v>698</v>
      </c>
      <c r="F399" s="218">
        <v>610</v>
      </c>
      <c r="G399" s="189"/>
    </row>
    <row r="400" spans="1:7" ht="33" hidden="1">
      <c r="A400" s="179" t="s">
        <v>466</v>
      </c>
      <c r="B400" s="87">
        <v>905</v>
      </c>
      <c r="C400" s="42" t="s">
        <v>30</v>
      </c>
      <c r="D400" s="42" t="s">
        <v>35</v>
      </c>
      <c r="E400" s="67"/>
      <c r="F400" s="48"/>
      <c r="G400" s="189">
        <f>G401</f>
        <v>0</v>
      </c>
    </row>
    <row r="401" spans="1:7" s="123" customFormat="1" ht="49.5" hidden="1">
      <c r="A401" s="269" t="s">
        <v>736</v>
      </c>
      <c r="B401" s="87">
        <v>905</v>
      </c>
      <c r="C401" s="42" t="s">
        <v>30</v>
      </c>
      <c r="D401" s="42" t="s">
        <v>35</v>
      </c>
      <c r="E401" s="467" t="s">
        <v>713</v>
      </c>
      <c r="F401" s="221"/>
      <c r="G401" s="189">
        <f>G402</f>
        <v>0</v>
      </c>
    </row>
    <row r="402" spans="1:7" s="123" customFormat="1" ht="33" hidden="1">
      <c r="A402" s="213" t="s">
        <v>984</v>
      </c>
      <c r="B402" s="88">
        <v>905</v>
      </c>
      <c r="C402" s="38" t="s">
        <v>30</v>
      </c>
      <c r="D402" s="38" t="s">
        <v>35</v>
      </c>
      <c r="E402" s="275" t="s">
        <v>985</v>
      </c>
      <c r="F402" s="238"/>
      <c r="G402" s="189">
        <f>G403</f>
        <v>0</v>
      </c>
    </row>
    <row r="403" spans="1:7" s="123" customFormat="1" ht="33" hidden="1">
      <c r="A403" s="213" t="s">
        <v>1009</v>
      </c>
      <c r="B403" s="88">
        <v>905</v>
      </c>
      <c r="C403" s="38" t="s">
        <v>30</v>
      </c>
      <c r="D403" s="38" t="s">
        <v>35</v>
      </c>
      <c r="E403" s="275" t="s">
        <v>986</v>
      </c>
      <c r="F403" s="238"/>
      <c r="G403" s="189">
        <f>G404</f>
        <v>0</v>
      </c>
    </row>
    <row r="404" spans="1:7" s="123" customFormat="1" ht="33" hidden="1">
      <c r="A404" s="259" t="s">
        <v>512</v>
      </c>
      <c r="B404" s="88">
        <v>905</v>
      </c>
      <c r="C404" s="38" t="s">
        <v>30</v>
      </c>
      <c r="D404" s="38" t="s">
        <v>35</v>
      </c>
      <c r="E404" s="275" t="s">
        <v>986</v>
      </c>
      <c r="F404" s="238">
        <v>240</v>
      </c>
      <c r="G404" s="189"/>
    </row>
    <row r="405" spans="1:7" ht="16.5" hidden="1">
      <c r="A405" s="40" t="s">
        <v>248</v>
      </c>
      <c r="B405" s="87">
        <v>905</v>
      </c>
      <c r="C405" s="41" t="s">
        <v>30</v>
      </c>
      <c r="D405" s="42" t="s">
        <v>30</v>
      </c>
      <c r="E405" s="42"/>
      <c r="F405" s="38"/>
      <c r="G405" s="189">
        <f>G406+G419+G423+G428</f>
        <v>0</v>
      </c>
    </row>
    <row r="406" spans="1:7" s="123" customFormat="1" ht="29.25" customHeight="1" hidden="1">
      <c r="A406" s="148" t="s">
        <v>548</v>
      </c>
      <c r="B406" s="87">
        <v>905</v>
      </c>
      <c r="C406" s="41" t="s">
        <v>30</v>
      </c>
      <c r="D406" s="41" t="s">
        <v>30</v>
      </c>
      <c r="E406" s="465" t="s">
        <v>738</v>
      </c>
      <c r="F406" s="220"/>
      <c r="G406" s="189">
        <f>G407+G415</f>
        <v>0</v>
      </c>
    </row>
    <row r="407" spans="1:7" s="232" customFormat="1" ht="22.5" customHeight="1" hidden="1">
      <c r="A407" s="103" t="s">
        <v>728</v>
      </c>
      <c r="B407" s="90">
        <v>905</v>
      </c>
      <c r="C407" s="41" t="s">
        <v>30</v>
      </c>
      <c r="D407" s="42" t="s">
        <v>30</v>
      </c>
      <c r="E407" s="42" t="s">
        <v>750</v>
      </c>
      <c r="F407" s="218"/>
      <c r="G407" s="189">
        <f>G408</f>
        <v>0</v>
      </c>
    </row>
    <row r="408" spans="1:7" s="232" customFormat="1" ht="20.25" customHeight="1" hidden="1">
      <c r="A408" s="100" t="s">
        <v>791</v>
      </c>
      <c r="B408" s="91">
        <v>905</v>
      </c>
      <c r="C408" s="37" t="s">
        <v>30</v>
      </c>
      <c r="D408" s="38" t="s">
        <v>30</v>
      </c>
      <c r="E408" s="38" t="s">
        <v>792</v>
      </c>
      <c r="F408" s="218"/>
      <c r="G408" s="189">
        <f>G409+G413</f>
        <v>0</v>
      </c>
    </row>
    <row r="409" spans="1:7" s="123" customFormat="1" ht="35.25" customHeight="1" hidden="1">
      <c r="A409" s="154" t="s">
        <v>562</v>
      </c>
      <c r="B409" s="91">
        <v>905</v>
      </c>
      <c r="C409" s="37" t="s">
        <v>30</v>
      </c>
      <c r="D409" s="38" t="s">
        <v>30</v>
      </c>
      <c r="E409" s="38" t="s">
        <v>792</v>
      </c>
      <c r="F409" s="218"/>
      <c r="G409" s="189">
        <f>G410+G411+G412</f>
        <v>0</v>
      </c>
    </row>
    <row r="410" spans="1:7" s="123" customFormat="1" ht="16.5" hidden="1">
      <c r="A410" s="182" t="s">
        <v>521</v>
      </c>
      <c r="B410" s="91">
        <v>905</v>
      </c>
      <c r="C410" s="37" t="s">
        <v>30</v>
      </c>
      <c r="D410" s="38" t="s">
        <v>30</v>
      </c>
      <c r="E410" s="38" t="s">
        <v>793</v>
      </c>
      <c r="F410" s="218">
        <v>110</v>
      </c>
      <c r="G410" s="189"/>
    </row>
    <row r="411" spans="1:7" s="123" customFormat="1" ht="33" hidden="1">
      <c r="A411" s="100" t="s">
        <v>512</v>
      </c>
      <c r="B411" s="91">
        <v>905</v>
      </c>
      <c r="C411" s="37" t="s">
        <v>30</v>
      </c>
      <c r="D411" s="38" t="s">
        <v>30</v>
      </c>
      <c r="E411" s="38" t="s">
        <v>793</v>
      </c>
      <c r="F411" s="218">
        <v>240</v>
      </c>
      <c r="G411" s="63"/>
    </row>
    <row r="412" spans="1:7" s="123" customFormat="1" ht="16.5" hidden="1">
      <c r="A412" s="259" t="s">
        <v>514</v>
      </c>
      <c r="B412" s="91">
        <v>905</v>
      </c>
      <c r="C412" s="37" t="s">
        <v>30</v>
      </c>
      <c r="D412" s="38" t="s">
        <v>30</v>
      </c>
      <c r="E412" s="38" t="s">
        <v>793</v>
      </c>
      <c r="F412" s="218">
        <v>850</v>
      </c>
      <c r="G412" s="63"/>
    </row>
    <row r="413" spans="1:7" s="123" customFormat="1" ht="16.5" hidden="1">
      <c r="A413" s="100" t="s">
        <v>563</v>
      </c>
      <c r="B413" s="91">
        <v>905</v>
      </c>
      <c r="C413" s="37" t="s">
        <v>30</v>
      </c>
      <c r="D413" s="38" t="s">
        <v>30</v>
      </c>
      <c r="E413" s="38" t="s">
        <v>794</v>
      </c>
      <c r="F413" s="218"/>
      <c r="G413" s="189"/>
    </row>
    <row r="414" spans="1:7" s="123" customFormat="1" ht="33" hidden="1">
      <c r="A414" s="100" t="s">
        <v>512</v>
      </c>
      <c r="B414" s="91">
        <v>905</v>
      </c>
      <c r="C414" s="37" t="s">
        <v>30</v>
      </c>
      <c r="D414" s="38" t="s">
        <v>30</v>
      </c>
      <c r="E414" s="38" t="s">
        <v>794</v>
      </c>
      <c r="F414" s="218">
        <v>240</v>
      </c>
      <c r="G414" s="189"/>
    </row>
    <row r="415" spans="1:7" s="232" customFormat="1" ht="16.5" hidden="1">
      <c r="A415" s="103" t="s">
        <v>554</v>
      </c>
      <c r="B415" s="90">
        <v>905</v>
      </c>
      <c r="C415" s="41" t="s">
        <v>30</v>
      </c>
      <c r="D415" s="42" t="s">
        <v>30</v>
      </c>
      <c r="E415" s="42" t="s">
        <v>751</v>
      </c>
      <c r="F415" s="218"/>
      <c r="G415" s="189">
        <f>G416</f>
        <v>0</v>
      </c>
    </row>
    <row r="416" spans="1:7" s="232" customFormat="1" ht="33" hidden="1">
      <c r="A416" s="100" t="s">
        <v>795</v>
      </c>
      <c r="B416" s="91">
        <v>905</v>
      </c>
      <c r="C416" s="37" t="s">
        <v>30</v>
      </c>
      <c r="D416" s="38" t="s">
        <v>30</v>
      </c>
      <c r="E416" s="38" t="s">
        <v>796</v>
      </c>
      <c r="F416" s="218"/>
      <c r="G416" s="189">
        <f>G417</f>
        <v>0</v>
      </c>
    </row>
    <row r="417" spans="1:7" s="232" customFormat="1" ht="33" hidden="1">
      <c r="A417" s="100" t="s">
        <v>555</v>
      </c>
      <c r="B417" s="91">
        <v>905</v>
      </c>
      <c r="C417" s="37" t="s">
        <v>30</v>
      </c>
      <c r="D417" s="38" t="s">
        <v>30</v>
      </c>
      <c r="E417" s="38" t="s">
        <v>797</v>
      </c>
      <c r="F417" s="218"/>
      <c r="G417" s="189">
        <f>G418</f>
        <v>0</v>
      </c>
    </row>
    <row r="418" spans="1:7" s="232" customFormat="1" ht="31.5" customHeight="1" hidden="1">
      <c r="A418" s="100" t="s">
        <v>512</v>
      </c>
      <c r="B418" s="91">
        <v>905</v>
      </c>
      <c r="C418" s="37" t="s">
        <v>30</v>
      </c>
      <c r="D418" s="38" t="s">
        <v>30</v>
      </c>
      <c r="E418" s="38" t="s">
        <v>797</v>
      </c>
      <c r="F418" s="218">
        <v>240</v>
      </c>
      <c r="G418" s="189"/>
    </row>
    <row r="419" spans="1:7" s="123" customFormat="1" ht="66" hidden="1">
      <c r="A419" s="249" t="s">
        <v>564</v>
      </c>
      <c r="B419" s="90">
        <v>905</v>
      </c>
      <c r="C419" s="41" t="s">
        <v>30</v>
      </c>
      <c r="D419" s="42" t="s">
        <v>30</v>
      </c>
      <c r="E419" s="242" t="s">
        <v>742</v>
      </c>
      <c r="F419" s="218"/>
      <c r="G419" s="189">
        <f>G420</f>
        <v>0</v>
      </c>
    </row>
    <row r="420" spans="1:7" s="123" customFormat="1" ht="16.5" hidden="1">
      <c r="A420" s="97" t="s">
        <v>935</v>
      </c>
      <c r="B420" s="91">
        <v>905</v>
      </c>
      <c r="C420" s="37" t="s">
        <v>30</v>
      </c>
      <c r="D420" s="38" t="s">
        <v>30</v>
      </c>
      <c r="E420" s="38" t="s">
        <v>936</v>
      </c>
      <c r="F420" s="218"/>
      <c r="G420" s="189">
        <f>G421</f>
        <v>0</v>
      </c>
    </row>
    <row r="421" spans="1:7" s="123" customFormat="1" ht="33" hidden="1">
      <c r="A421" s="97" t="s">
        <v>565</v>
      </c>
      <c r="B421" s="91">
        <v>905</v>
      </c>
      <c r="C421" s="37" t="s">
        <v>30</v>
      </c>
      <c r="D421" s="38" t="s">
        <v>30</v>
      </c>
      <c r="E421" s="38" t="s">
        <v>937</v>
      </c>
      <c r="F421" s="218"/>
      <c r="G421" s="189">
        <f>G422</f>
        <v>0</v>
      </c>
    </row>
    <row r="422" spans="1:7" s="123" customFormat="1" ht="33" hidden="1">
      <c r="A422" s="100" t="s">
        <v>512</v>
      </c>
      <c r="B422" s="91">
        <v>905</v>
      </c>
      <c r="C422" s="37" t="s">
        <v>30</v>
      </c>
      <c r="D422" s="38" t="s">
        <v>30</v>
      </c>
      <c r="E422" s="38" t="s">
        <v>937</v>
      </c>
      <c r="F422" s="218">
        <v>240</v>
      </c>
      <c r="G422" s="189"/>
    </row>
    <row r="423" spans="1:7" s="123" customFormat="1" ht="49.5" hidden="1">
      <c r="A423" s="103" t="s">
        <v>526</v>
      </c>
      <c r="B423" s="90">
        <v>905</v>
      </c>
      <c r="C423" s="41" t="s">
        <v>30</v>
      </c>
      <c r="D423" s="42" t="s">
        <v>30</v>
      </c>
      <c r="E423" s="465" t="s">
        <v>696</v>
      </c>
      <c r="F423" s="218"/>
      <c r="G423" s="189">
        <f>G424</f>
        <v>0</v>
      </c>
    </row>
    <row r="424" spans="1:7" s="232" customFormat="1" ht="33" hidden="1">
      <c r="A424" s="103" t="s">
        <v>533</v>
      </c>
      <c r="B424" s="90">
        <v>905</v>
      </c>
      <c r="C424" s="41" t="s">
        <v>30</v>
      </c>
      <c r="D424" s="42" t="s">
        <v>30</v>
      </c>
      <c r="E424" s="42" t="s">
        <v>697</v>
      </c>
      <c r="F424" s="218"/>
      <c r="G424" s="189">
        <f>G425</f>
        <v>0</v>
      </c>
    </row>
    <row r="425" spans="1:7" s="123" customFormat="1" ht="16.5" hidden="1">
      <c r="A425" s="100" t="s">
        <v>945</v>
      </c>
      <c r="B425" s="91">
        <v>905</v>
      </c>
      <c r="C425" s="37" t="s">
        <v>30</v>
      </c>
      <c r="D425" s="38" t="s">
        <v>30</v>
      </c>
      <c r="E425" s="38" t="s">
        <v>699</v>
      </c>
      <c r="F425" s="218"/>
      <c r="G425" s="189">
        <f>G426</f>
        <v>0</v>
      </c>
    </row>
    <row r="426" spans="1:7" s="123" customFormat="1" ht="33" hidden="1">
      <c r="A426" s="100" t="s">
        <v>534</v>
      </c>
      <c r="B426" s="91">
        <v>905</v>
      </c>
      <c r="C426" s="37" t="s">
        <v>30</v>
      </c>
      <c r="D426" s="38" t="s">
        <v>30</v>
      </c>
      <c r="E426" s="38" t="s">
        <v>698</v>
      </c>
      <c r="F426" s="218"/>
      <c r="G426" s="189">
        <f>G427</f>
        <v>0</v>
      </c>
    </row>
    <row r="427" spans="1:7" s="123" customFormat="1" ht="33" hidden="1">
      <c r="A427" s="100" t="s">
        <v>512</v>
      </c>
      <c r="B427" s="91">
        <v>905</v>
      </c>
      <c r="C427" s="37" t="s">
        <v>30</v>
      </c>
      <c r="D427" s="38" t="s">
        <v>30</v>
      </c>
      <c r="E427" s="38" t="s">
        <v>698</v>
      </c>
      <c r="F427" s="218">
        <v>240</v>
      </c>
      <c r="G427" s="189"/>
    </row>
    <row r="428" spans="1:7" s="123" customFormat="1" ht="33" hidden="1">
      <c r="A428" s="254" t="s">
        <v>733</v>
      </c>
      <c r="B428" s="90">
        <v>905</v>
      </c>
      <c r="C428" s="41" t="s">
        <v>30</v>
      </c>
      <c r="D428" s="42" t="s">
        <v>30</v>
      </c>
      <c r="E428" s="242" t="s">
        <v>709</v>
      </c>
      <c r="F428" s="218"/>
      <c r="G428" s="189">
        <f>G429</f>
        <v>0</v>
      </c>
    </row>
    <row r="429" spans="1:7" s="123" customFormat="1" ht="16.5" hidden="1">
      <c r="A429" s="255" t="s">
        <v>858</v>
      </c>
      <c r="B429" s="91">
        <v>905</v>
      </c>
      <c r="C429" s="37" t="s">
        <v>30</v>
      </c>
      <c r="D429" s="38" t="s">
        <v>30</v>
      </c>
      <c r="E429" s="236" t="s">
        <v>859</v>
      </c>
      <c r="F429" s="218"/>
      <c r="G429" s="189">
        <f>G430</f>
        <v>0</v>
      </c>
    </row>
    <row r="430" spans="1:7" s="123" customFormat="1" ht="18" customHeight="1" hidden="1">
      <c r="A430" s="255" t="s">
        <v>595</v>
      </c>
      <c r="B430" s="91">
        <v>905</v>
      </c>
      <c r="C430" s="37" t="s">
        <v>30</v>
      </c>
      <c r="D430" s="38" t="s">
        <v>30</v>
      </c>
      <c r="E430" s="236" t="s">
        <v>860</v>
      </c>
      <c r="F430" s="218"/>
      <c r="G430" s="189">
        <f>G431</f>
        <v>0</v>
      </c>
    </row>
    <row r="431" spans="1:7" s="123" customFormat="1" ht="33" hidden="1">
      <c r="A431" s="100" t="s">
        <v>512</v>
      </c>
      <c r="B431" s="91">
        <v>905</v>
      </c>
      <c r="C431" s="37" t="s">
        <v>30</v>
      </c>
      <c r="D431" s="38" t="s">
        <v>30</v>
      </c>
      <c r="E431" s="236" t="s">
        <v>860</v>
      </c>
      <c r="F431" s="218">
        <v>240</v>
      </c>
      <c r="G431" s="189"/>
    </row>
    <row r="432" spans="1:7" s="1" customFormat="1" ht="16.5">
      <c r="A432" s="40" t="s">
        <v>462</v>
      </c>
      <c r="B432" s="87" t="s">
        <v>1057</v>
      </c>
      <c r="C432" s="42" t="s">
        <v>33</v>
      </c>
      <c r="D432" s="42"/>
      <c r="E432" s="42"/>
      <c r="F432" s="42"/>
      <c r="G432" s="144">
        <f>G433</f>
        <v>4228691</v>
      </c>
    </row>
    <row r="433" spans="1:7" s="1" customFormat="1" ht="15" customHeight="1">
      <c r="A433" s="55" t="s">
        <v>5</v>
      </c>
      <c r="B433" s="85" t="s">
        <v>1057</v>
      </c>
      <c r="C433" s="56" t="s">
        <v>33</v>
      </c>
      <c r="D433" s="56" t="s">
        <v>1151</v>
      </c>
      <c r="E433" s="57"/>
      <c r="F433" s="57"/>
      <c r="G433" s="71">
        <f>G439</f>
        <v>4228691</v>
      </c>
    </row>
    <row r="434" spans="1:7" s="232" customFormat="1" ht="33" hidden="1">
      <c r="A434" s="148" t="s">
        <v>548</v>
      </c>
      <c r="B434" s="85" t="s">
        <v>1057</v>
      </c>
      <c r="C434" s="56" t="s">
        <v>33</v>
      </c>
      <c r="D434" s="56" t="s">
        <v>31</v>
      </c>
      <c r="E434" s="465" t="s">
        <v>738</v>
      </c>
      <c r="F434" s="282"/>
      <c r="G434" s="115">
        <f>G435</f>
        <v>0</v>
      </c>
    </row>
    <row r="435" spans="1:7" s="232" customFormat="1" ht="16.5" hidden="1">
      <c r="A435" s="103" t="s">
        <v>554</v>
      </c>
      <c r="B435" s="85" t="s">
        <v>1057</v>
      </c>
      <c r="C435" s="56" t="s">
        <v>33</v>
      </c>
      <c r="D435" s="56" t="s">
        <v>31</v>
      </c>
      <c r="E435" s="42" t="s">
        <v>751</v>
      </c>
      <c r="F435" s="241"/>
      <c r="G435" s="144">
        <f>G436</f>
        <v>0</v>
      </c>
    </row>
    <row r="436" spans="1:7" s="232" customFormat="1" ht="33" hidden="1">
      <c r="A436" s="280" t="s">
        <v>795</v>
      </c>
      <c r="B436" s="90" t="s">
        <v>1057</v>
      </c>
      <c r="C436" s="56" t="s">
        <v>33</v>
      </c>
      <c r="D436" s="56" t="s">
        <v>31</v>
      </c>
      <c r="E436" s="42" t="s">
        <v>796</v>
      </c>
      <c r="F436" s="241"/>
      <c r="G436" s="144">
        <f>G437</f>
        <v>0</v>
      </c>
    </row>
    <row r="437" spans="1:7" s="232" customFormat="1" ht="33" hidden="1">
      <c r="A437" s="280" t="s">
        <v>555</v>
      </c>
      <c r="B437" s="90" t="s">
        <v>1057</v>
      </c>
      <c r="C437" s="56" t="s">
        <v>33</v>
      </c>
      <c r="D437" s="56" t="s">
        <v>31</v>
      </c>
      <c r="E437" s="42" t="s">
        <v>797</v>
      </c>
      <c r="F437" s="241"/>
      <c r="G437" s="144">
        <f>G438</f>
        <v>0</v>
      </c>
    </row>
    <row r="438" spans="1:7" s="232" customFormat="1" ht="16.5" hidden="1">
      <c r="A438" s="280" t="s">
        <v>550</v>
      </c>
      <c r="B438" s="90" t="s">
        <v>1057</v>
      </c>
      <c r="C438" s="56" t="s">
        <v>33</v>
      </c>
      <c r="D438" s="56" t="s">
        <v>31</v>
      </c>
      <c r="E438" s="42" t="s">
        <v>797</v>
      </c>
      <c r="F438" s="241">
        <v>610</v>
      </c>
      <c r="G438" s="144"/>
    </row>
    <row r="439" spans="1:7" s="232" customFormat="1" ht="33">
      <c r="A439" s="280" t="s">
        <v>1136</v>
      </c>
      <c r="B439" s="90" t="s">
        <v>1057</v>
      </c>
      <c r="C439" s="56" t="s">
        <v>33</v>
      </c>
      <c r="D439" s="56" t="s">
        <v>31</v>
      </c>
      <c r="E439" s="468" t="s">
        <v>1089</v>
      </c>
      <c r="F439" s="241"/>
      <c r="G439" s="144">
        <f>G440+G508</f>
        <v>4228691</v>
      </c>
    </row>
    <row r="440" spans="1:7" s="232" customFormat="1" ht="33">
      <c r="A440" s="260" t="s">
        <v>1065</v>
      </c>
      <c r="B440" s="90" t="s">
        <v>1057</v>
      </c>
      <c r="C440" s="56" t="s">
        <v>33</v>
      </c>
      <c r="D440" s="56" t="s">
        <v>31</v>
      </c>
      <c r="E440" s="67" t="s">
        <v>1113</v>
      </c>
      <c r="F440" s="241"/>
      <c r="G440" s="144">
        <f>G441</f>
        <v>2934364</v>
      </c>
    </row>
    <row r="441" spans="1:7" s="232" customFormat="1" ht="17.25" customHeight="1">
      <c r="A441" s="281" t="s">
        <v>869</v>
      </c>
      <c r="B441" s="91" t="s">
        <v>1057</v>
      </c>
      <c r="C441" s="107" t="s">
        <v>33</v>
      </c>
      <c r="D441" s="107" t="s">
        <v>31</v>
      </c>
      <c r="E441" s="48" t="s">
        <v>1113</v>
      </c>
      <c r="F441" s="218"/>
      <c r="G441" s="189">
        <f>G442+G494</f>
        <v>2934364</v>
      </c>
    </row>
    <row r="442" spans="1:7" s="123" customFormat="1" ht="35.25" customHeight="1">
      <c r="A442" s="154" t="s">
        <v>567</v>
      </c>
      <c r="B442" s="91" t="s">
        <v>1057</v>
      </c>
      <c r="C442" s="107" t="s">
        <v>33</v>
      </c>
      <c r="D442" s="107" t="s">
        <v>31</v>
      </c>
      <c r="E442" s="48" t="s">
        <v>1126</v>
      </c>
      <c r="F442" s="218"/>
      <c r="G442" s="189">
        <f>G455+G459</f>
        <v>2884364</v>
      </c>
    </row>
    <row r="443" spans="1:7" s="123" customFormat="1" ht="16.5" hidden="1">
      <c r="A443" s="214" t="s">
        <v>550</v>
      </c>
      <c r="B443" s="91" t="s">
        <v>1057</v>
      </c>
      <c r="C443" s="37" t="s">
        <v>33</v>
      </c>
      <c r="D443" s="37" t="s">
        <v>31</v>
      </c>
      <c r="E443" s="48" t="s">
        <v>870</v>
      </c>
      <c r="F443" s="218">
        <v>610</v>
      </c>
      <c r="G443" s="189"/>
    </row>
    <row r="444" spans="1:7" s="123" customFormat="1" ht="33" hidden="1">
      <c r="A444" s="281" t="s">
        <v>525</v>
      </c>
      <c r="B444" s="119" t="s">
        <v>1057</v>
      </c>
      <c r="C444" s="107" t="s">
        <v>33</v>
      </c>
      <c r="D444" s="107" t="s">
        <v>31</v>
      </c>
      <c r="E444" s="48" t="s">
        <v>871</v>
      </c>
      <c r="F444" s="218"/>
      <c r="G444" s="189">
        <f>G445</f>
        <v>340000</v>
      </c>
    </row>
    <row r="445" spans="1:7" s="123" customFormat="1" ht="16.5" hidden="1">
      <c r="A445" s="214" t="s">
        <v>550</v>
      </c>
      <c r="B445" s="119" t="s">
        <v>1057</v>
      </c>
      <c r="C445" s="107" t="s">
        <v>33</v>
      </c>
      <c r="D445" s="107" t="s">
        <v>31</v>
      </c>
      <c r="E445" s="48" t="s">
        <v>871</v>
      </c>
      <c r="F445" s="218">
        <v>610</v>
      </c>
      <c r="G445" s="189">
        <v>340000</v>
      </c>
    </row>
    <row r="446" spans="1:7" s="232" customFormat="1" ht="16.5" hidden="1">
      <c r="A446" s="296" t="s">
        <v>730</v>
      </c>
      <c r="B446" s="89" t="s">
        <v>1057</v>
      </c>
      <c r="C446" s="56" t="s">
        <v>33</v>
      </c>
      <c r="D446" s="56" t="s">
        <v>31</v>
      </c>
      <c r="E446" s="67" t="s">
        <v>752</v>
      </c>
      <c r="F446" s="218"/>
      <c r="G446" s="189">
        <f>G447+G454</f>
        <v>15498900</v>
      </c>
    </row>
    <row r="447" spans="1:7" s="123" customFormat="1" ht="16.5" hidden="1">
      <c r="A447" s="278" t="s">
        <v>872</v>
      </c>
      <c r="B447" s="119" t="s">
        <v>1057</v>
      </c>
      <c r="C447" s="107" t="s">
        <v>33</v>
      </c>
      <c r="D447" s="107" t="s">
        <v>31</v>
      </c>
      <c r="E447" s="48" t="s">
        <v>873</v>
      </c>
      <c r="F447" s="218"/>
      <c r="G447" s="189">
        <f>G448+G450+G452</f>
        <v>15498900</v>
      </c>
    </row>
    <row r="448" spans="1:7" s="123" customFormat="1" ht="33" hidden="1">
      <c r="A448" s="278" t="s">
        <v>566</v>
      </c>
      <c r="B448" s="119" t="s">
        <v>1057</v>
      </c>
      <c r="C448" s="107" t="s">
        <v>33</v>
      </c>
      <c r="D448" s="107" t="s">
        <v>31</v>
      </c>
      <c r="E448" s="48" t="s">
        <v>874</v>
      </c>
      <c r="F448" s="218"/>
      <c r="G448" s="189">
        <f>G449</f>
        <v>15267900</v>
      </c>
    </row>
    <row r="449" spans="1:7" s="123" customFormat="1" ht="16.5" hidden="1">
      <c r="A449" s="214" t="s">
        <v>550</v>
      </c>
      <c r="B449" s="119" t="s">
        <v>1057</v>
      </c>
      <c r="C449" s="107" t="s">
        <v>33</v>
      </c>
      <c r="D449" s="107" t="s">
        <v>31</v>
      </c>
      <c r="E449" s="48" t="s">
        <v>874</v>
      </c>
      <c r="F449" s="218">
        <v>610</v>
      </c>
      <c r="G449" s="189">
        <f>14375100+892800</f>
        <v>15267900</v>
      </c>
    </row>
    <row r="450" spans="1:7" s="123" customFormat="1" ht="33" hidden="1">
      <c r="A450" s="278" t="s">
        <v>525</v>
      </c>
      <c r="B450" s="119" t="s">
        <v>1057</v>
      </c>
      <c r="C450" s="107" t="s">
        <v>33</v>
      </c>
      <c r="D450" s="107" t="s">
        <v>31</v>
      </c>
      <c r="E450" s="48" t="s">
        <v>875</v>
      </c>
      <c r="F450" s="218"/>
      <c r="G450" s="189">
        <f>G451</f>
        <v>231000</v>
      </c>
    </row>
    <row r="451" spans="1:7" s="123" customFormat="1" ht="16.5" hidden="1">
      <c r="A451" s="214" t="s">
        <v>550</v>
      </c>
      <c r="B451" s="119" t="s">
        <v>1057</v>
      </c>
      <c r="C451" s="107" t="s">
        <v>33</v>
      </c>
      <c r="D451" s="107" t="s">
        <v>31</v>
      </c>
      <c r="E451" s="48" t="s">
        <v>875</v>
      </c>
      <c r="F451" s="218">
        <v>610</v>
      </c>
      <c r="G451" s="189">
        <v>231000</v>
      </c>
    </row>
    <row r="452" spans="1:7" s="123" customFormat="1" ht="4.5" customHeight="1" hidden="1">
      <c r="A452" s="278" t="s">
        <v>877</v>
      </c>
      <c r="B452" s="119" t="s">
        <v>1057</v>
      </c>
      <c r="C452" s="107" t="s">
        <v>33</v>
      </c>
      <c r="D452" s="107" t="s">
        <v>31</v>
      </c>
      <c r="E452" s="48" t="s">
        <v>878</v>
      </c>
      <c r="F452" s="218"/>
      <c r="G452" s="189">
        <f>G453</f>
        <v>0</v>
      </c>
    </row>
    <row r="453" spans="1:7" s="123" customFormat="1" ht="20.25" customHeight="1" hidden="1">
      <c r="A453" s="214" t="s">
        <v>550</v>
      </c>
      <c r="B453" s="119" t="s">
        <v>1057</v>
      </c>
      <c r="C453" s="107" t="s">
        <v>33</v>
      </c>
      <c r="D453" s="107" t="s">
        <v>31</v>
      </c>
      <c r="E453" s="48" t="s">
        <v>878</v>
      </c>
      <c r="F453" s="218">
        <v>610</v>
      </c>
      <c r="G453" s="189"/>
    </row>
    <row r="454" spans="1:7" s="123" customFormat="1" ht="16.5" hidden="1">
      <c r="A454" s="278" t="s">
        <v>879</v>
      </c>
      <c r="B454" s="119" t="s">
        <v>1057</v>
      </c>
      <c r="C454" s="107" t="s">
        <v>33</v>
      </c>
      <c r="D454" s="107" t="s">
        <v>31</v>
      </c>
      <c r="E454" s="48" t="s">
        <v>880</v>
      </c>
      <c r="F454" s="218"/>
      <c r="G454" s="189"/>
    </row>
    <row r="455" spans="1:7" s="123" customFormat="1" ht="49.5">
      <c r="A455" s="278" t="s">
        <v>1066</v>
      </c>
      <c r="B455" s="119" t="s">
        <v>1057</v>
      </c>
      <c r="C455" s="107" t="s">
        <v>33</v>
      </c>
      <c r="D455" s="107" t="s">
        <v>31</v>
      </c>
      <c r="E455" s="48" t="s">
        <v>1114</v>
      </c>
      <c r="F455" s="218"/>
      <c r="G455" s="189">
        <f>G456+G457+G460</f>
        <v>2846364</v>
      </c>
    </row>
    <row r="456" spans="1:7" s="123" customFormat="1" ht="18.75" customHeight="1">
      <c r="A456" s="154" t="s">
        <v>521</v>
      </c>
      <c r="B456" s="119" t="s">
        <v>1057</v>
      </c>
      <c r="C456" s="107" t="s">
        <v>33</v>
      </c>
      <c r="D456" s="107" t="s">
        <v>31</v>
      </c>
      <c r="E456" s="48" t="s">
        <v>1114</v>
      </c>
      <c r="F456" s="218">
        <v>110</v>
      </c>
      <c r="G456" s="189">
        <v>2270364</v>
      </c>
    </row>
    <row r="457" spans="1:7" s="123" customFormat="1" ht="36.75" customHeight="1">
      <c r="A457" s="214" t="s">
        <v>512</v>
      </c>
      <c r="B457" s="119" t="s">
        <v>1057</v>
      </c>
      <c r="C457" s="107" t="s">
        <v>33</v>
      </c>
      <c r="D457" s="107" t="s">
        <v>31</v>
      </c>
      <c r="E457" s="48" t="s">
        <v>1114</v>
      </c>
      <c r="F457" s="218">
        <v>240</v>
      </c>
      <c r="G457" s="189">
        <v>574000</v>
      </c>
    </row>
    <row r="458" spans="1:8" s="123" customFormat="1" ht="20.25" customHeight="1">
      <c r="A458" s="522" t="s">
        <v>1166</v>
      </c>
      <c r="B458" s="121" t="s">
        <v>1057</v>
      </c>
      <c r="C458" s="96" t="s">
        <v>33</v>
      </c>
      <c r="D458" s="96" t="s">
        <v>31</v>
      </c>
      <c r="E458" s="67" t="s">
        <v>1168</v>
      </c>
      <c r="F458" s="519"/>
      <c r="G458" s="144">
        <v>38000</v>
      </c>
      <c r="H458" s="123" t="s">
        <v>1167</v>
      </c>
    </row>
    <row r="459" spans="1:9" s="232" customFormat="1" ht="33.75" customHeight="1">
      <c r="A459" s="520" t="s">
        <v>512</v>
      </c>
      <c r="B459" s="523" t="s">
        <v>1057</v>
      </c>
      <c r="C459" s="72" t="s">
        <v>33</v>
      </c>
      <c r="D459" s="72" t="s">
        <v>31</v>
      </c>
      <c r="E459" s="48" t="s">
        <v>1168</v>
      </c>
      <c r="F459" s="219">
        <v>240</v>
      </c>
      <c r="G459" s="189">
        <v>38000</v>
      </c>
      <c r="H459" s="513" t="s">
        <v>1168</v>
      </c>
      <c r="I459" s="123"/>
    </row>
    <row r="460" spans="1:7" s="123" customFormat="1" ht="18.75" customHeight="1">
      <c r="A460" s="214" t="s">
        <v>514</v>
      </c>
      <c r="B460" s="119" t="s">
        <v>1057</v>
      </c>
      <c r="C460" s="107" t="s">
        <v>33</v>
      </c>
      <c r="D460" s="107" t="s">
        <v>31</v>
      </c>
      <c r="E460" s="48" t="s">
        <v>1114</v>
      </c>
      <c r="F460" s="218">
        <v>850</v>
      </c>
      <c r="G460" s="189">
        <v>2000</v>
      </c>
    </row>
    <row r="461" spans="1:7" s="123" customFormat="1" ht="33" hidden="1">
      <c r="A461" s="278" t="s">
        <v>525</v>
      </c>
      <c r="B461" s="119" t="s">
        <v>1057</v>
      </c>
      <c r="C461" s="107" t="s">
        <v>33</v>
      </c>
      <c r="D461" s="107" t="s">
        <v>31</v>
      </c>
      <c r="E461" s="48" t="s">
        <v>1001</v>
      </c>
      <c r="F461" s="218"/>
      <c r="G461" s="189">
        <f>G462+G463</f>
        <v>170000</v>
      </c>
    </row>
    <row r="462" spans="1:7" s="123" customFormat="1" ht="27.75" customHeight="1" hidden="1">
      <c r="A462" s="214" t="s">
        <v>512</v>
      </c>
      <c r="B462" s="119" t="s">
        <v>1057</v>
      </c>
      <c r="C462" s="107" t="s">
        <v>33</v>
      </c>
      <c r="D462" s="107" t="s">
        <v>31</v>
      </c>
      <c r="E462" s="48" t="s">
        <v>1001</v>
      </c>
      <c r="F462" s="218">
        <v>240</v>
      </c>
      <c r="G462" s="189">
        <v>170000</v>
      </c>
    </row>
    <row r="463" spans="1:7" s="123" customFormat="1" ht="16.5" hidden="1">
      <c r="A463" s="214" t="s">
        <v>550</v>
      </c>
      <c r="B463" s="119" t="s">
        <v>1057</v>
      </c>
      <c r="C463" s="107" t="s">
        <v>33</v>
      </c>
      <c r="D463" s="107" t="s">
        <v>31</v>
      </c>
      <c r="E463" s="48" t="s">
        <v>1001</v>
      </c>
      <c r="F463" s="218">
        <v>610</v>
      </c>
      <c r="G463" s="189"/>
    </row>
    <row r="464" spans="1:7" s="123" customFormat="1" ht="16.5" hidden="1">
      <c r="A464" s="490" t="s">
        <v>881</v>
      </c>
      <c r="B464" s="119" t="s">
        <v>1057</v>
      </c>
      <c r="C464" s="107" t="s">
        <v>33</v>
      </c>
      <c r="D464" s="107" t="s">
        <v>31</v>
      </c>
      <c r="E464" s="48" t="s">
        <v>957</v>
      </c>
      <c r="F464" s="218"/>
      <c r="G464" s="189">
        <f>G465</f>
        <v>0</v>
      </c>
    </row>
    <row r="465" spans="1:7" s="123" customFormat="1" ht="16.5" hidden="1">
      <c r="A465" s="278" t="s">
        <v>546</v>
      </c>
      <c r="B465" s="119" t="s">
        <v>1057</v>
      </c>
      <c r="C465" s="107" t="s">
        <v>33</v>
      </c>
      <c r="D465" s="107" t="s">
        <v>31</v>
      </c>
      <c r="E465" s="48" t="s">
        <v>957</v>
      </c>
      <c r="F465" s="218">
        <v>620</v>
      </c>
      <c r="G465" s="189"/>
    </row>
    <row r="466" spans="1:7" s="232" customFormat="1" ht="16.5" hidden="1">
      <c r="A466" s="297" t="s">
        <v>731</v>
      </c>
      <c r="B466" s="90" t="s">
        <v>1057</v>
      </c>
      <c r="C466" s="41" t="s">
        <v>33</v>
      </c>
      <c r="D466" s="41" t="s">
        <v>31</v>
      </c>
      <c r="E466" s="67" t="s">
        <v>753</v>
      </c>
      <c r="F466" s="218"/>
      <c r="G466" s="189">
        <f>G467+G472</f>
        <v>0</v>
      </c>
    </row>
    <row r="467" spans="1:7" s="232" customFormat="1" ht="16.5" hidden="1">
      <c r="A467" s="298" t="s">
        <v>889</v>
      </c>
      <c r="B467" s="119" t="s">
        <v>1057</v>
      </c>
      <c r="C467" s="107" t="s">
        <v>33</v>
      </c>
      <c r="D467" s="107" t="s">
        <v>31</v>
      </c>
      <c r="E467" s="48" t="s">
        <v>890</v>
      </c>
      <c r="F467" s="218"/>
      <c r="G467" s="189">
        <f>G468+G470</f>
        <v>0</v>
      </c>
    </row>
    <row r="468" spans="1:7" s="232" customFormat="1" ht="33" hidden="1">
      <c r="A468" s="229" t="s">
        <v>525</v>
      </c>
      <c r="B468" s="106" t="s">
        <v>1057</v>
      </c>
      <c r="C468" s="107" t="s">
        <v>33</v>
      </c>
      <c r="D468" s="107" t="s">
        <v>31</v>
      </c>
      <c r="E468" s="48" t="s">
        <v>891</v>
      </c>
      <c r="F468" s="218"/>
      <c r="G468" s="189">
        <f>G469</f>
        <v>0</v>
      </c>
    </row>
    <row r="469" spans="1:7" s="232" customFormat="1" ht="16.5" hidden="1">
      <c r="A469" s="50" t="s">
        <v>550</v>
      </c>
      <c r="B469" s="106" t="s">
        <v>1057</v>
      </c>
      <c r="C469" s="107" t="s">
        <v>33</v>
      </c>
      <c r="D469" s="107" t="s">
        <v>31</v>
      </c>
      <c r="E469" s="48" t="s">
        <v>891</v>
      </c>
      <c r="F469" s="218">
        <v>610</v>
      </c>
      <c r="G469" s="189"/>
    </row>
    <row r="470" spans="1:7" s="232" customFormat="1" ht="16.5" hidden="1">
      <c r="A470" s="225" t="s">
        <v>1003</v>
      </c>
      <c r="B470" s="106">
        <v>905</v>
      </c>
      <c r="C470" s="107" t="s">
        <v>33</v>
      </c>
      <c r="D470" s="107" t="s">
        <v>31</v>
      </c>
      <c r="E470" s="48" t="s">
        <v>1004</v>
      </c>
      <c r="F470" s="218"/>
      <c r="G470" s="189">
        <f>G471</f>
        <v>0</v>
      </c>
    </row>
    <row r="471" spans="1:7" s="232" customFormat="1" ht="16.5" hidden="1">
      <c r="A471" s="214" t="s">
        <v>550</v>
      </c>
      <c r="B471" s="91">
        <v>905</v>
      </c>
      <c r="C471" s="107" t="s">
        <v>33</v>
      </c>
      <c r="D471" s="107" t="s">
        <v>31</v>
      </c>
      <c r="E471" s="48" t="s">
        <v>1004</v>
      </c>
      <c r="F471" s="218">
        <v>610</v>
      </c>
      <c r="G471" s="189"/>
    </row>
    <row r="472" spans="1:7" s="123" customFormat="1" ht="33" hidden="1">
      <c r="A472" s="295" t="s">
        <v>1002</v>
      </c>
      <c r="B472" s="119">
        <v>905</v>
      </c>
      <c r="C472" s="107" t="s">
        <v>33</v>
      </c>
      <c r="D472" s="107" t="s">
        <v>31</v>
      </c>
      <c r="E472" s="48" t="s">
        <v>892</v>
      </c>
      <c r="F472" s="218"/>
      <c r="G472" s="189">
        <f>G473</f>
        <v>0</v>
      </c>
    </row>
    <row r="473" spans="1:7" s="123" customFormat="1" ht="33" hidden="1">
      <c r="A473" s="281" t="s">
        <v>665</v>
      </c>
      <c r="B473" s="119">
        <v>905</v>
      </c>
      <c r="C473" s="107" t="s">
        <v>33</v>
      </c>
      <c r="D473" s="107" t="s">
        <v>31</v>
      </c>
      <c r="E473" s="48" t="s">
        <v>893</v>
      </c>
      <c r="F473" s="218"/>
      <c r="G473" s="189">
        <f>G474+G475</f>
        <v>0</v>
      </c>
    </row>
    <row r="474" spans="1:7" s="123" customFormat="1" ht="16.5" hidden="1">
      <c r="A474" s="214" t="s">
        <v>550</v>
      </c>
      <c r="B474" s="119">
        <v>905</v>
      </c>
      <c r="C474" s="107" t="s">
        <v>33</v>
      </c>
      <c r="D474" s="107" t="s">
        <v>31</v>
      </c>
      <c r="E474" s="48" t="s">
        <v>893</v>
      </c>
      <c r="F474" s="218">
        <v>610</v>
      </c>
      <c r="G474" s="189"/>
    </row>
    <row r="475" spans="1:7" s="123" customFormat="1" ht="16.5" hidden="1">
      <c r="A475" s="278" t="s">
        <v>546</v>
      </c>
      <c r="B475" s="119">
        <v>905</v>
      </c>
      <c r="C475" s="107" t="s">
        <v>33</v>
      </c>
      <c r="D475" s="107" t="s">
        <v>31</v>
      </c>
      <c r="E475" s="48" t="s">
        <v>893</v>
      </c>
      <c r="F475" s="218">
        <v>620</v>
      </c>
      <c r="G475" s="189">
        <v>0</v>
      </c>
    </row>
    <row r="476" spans="1:7" s="123" customFormat="1" ht="66" hidden="1">
      <c r="A476" s="249" t="s">
        <v>564</v>
      </c>
      <c r="B476" s="85">
        <v>905</v>
      </c>
      <c r="C476" s="56" t="s">
        <v>33</v>
      </c>
      <c r="D476" s="56" t="s">
        <v>31</v>
      </c>
      <c r="E476" s="239" t="s">
        <v>742</v>
      </c>
      <c r="F476" s="218"/>
      <c r="G476" s="189">
        <f>G477</f>
        <v>0</v>
      </c>
    </row>
    <row r="477" spans="1:7" s="123" customFormat="1" ht="16.5" hidden="1">
      <c r="A477" s="97" t="s">
        <v>935</v>
      </c>
      <c r="B477" s="106">
        <v>905</v>
      </c>
      <c r="C477" s="107" t="s">
        <v>33</v>
      </c>
      <c r="D477" s="107" t="s">
        <v>31</v>
      </c>
      <c r="E477" s="48" t="s">
        <v>936</v>
      </c>
      <c r="F477" s="218"/>
      <c r="G477" s="189">
        <f>G478</f>
        <v>0</v>
      </c>
    </row>
    <row r="478" spans="1:7" s="123" customFormat="1" ht="30" customHeight="1" hidden="1">
      <c r="A478" s="97" t="s">
        <v>565</v>
      </c>
      <c r="B478" s="106">
        <v>905</v>
      </c>
      <c r="C478" s="107" t="s">
        <v>33</v>
      </c>
      <c r="D478" s="107" t="s">
        <v>31</v>
      </c>
      <c r="E478" s="48" t="s">
        <v>937</v>
      </c>
      <c r="F478" s="218"/>
      <c r="G478" s="189">
        <f>G479</f>
        <v>0</v>
      </c>
    </row>
    <row r="479" spans="1:7" s="123" customFormat="1" ht="16.5" hidden="1">
      <c r="A479" s="100" t="s">
        <v>550</v>
      </c>
      <c r="B479" s="106">
        <v>905</v>
      </c>
      <c r="C479" s="107" t="s">
        <v>33</v>
      </c>
      <c r="D479" s="107" t="s">
        <v>31</v>
      </c>
      <c r="E479" s="48" t="s">
        <v>937</v>
      </c>
      <c r="F479" s="218">
        <v>610</v>
      </c>
      <c r="G479" s="189"/>
    </row>
    <row r="480" spans="1:7" s="123" customFormat="1" ht="49.5" hidden="1">
      <c r="A480" s="103" t="s">
        <v>526</v>
      </c>
      <c r="B480" s="85">
        <v>905</v>
      </c>
      <c r="C480" s="56" t="s">
        <v>33</v>
      </c>
      <c r="D480" s="56" t="s">
        <v>31</v>
      </c>
      <c r="E480" s="468" t="s">
        <v>696</v>
      </c>
      <c r="F480" s="218"/>
      <c r="G480" s="189">
        <f>G481+G485</f>
        <v>0</v>
      </c>
    </row>
    <row r="481" spans="1:7" s="232" customFormat="1" ht="33" hidden="1">
      <c r="A481" s="252" t="s">
        <v>528</v>
      </c>
      <c r="B481" s="85">
        <v>905</v>
      </c>
      <c r="C481" s="56" t="s">
        <v>33</v>
      </c>
      <c r="D481" s="56" t="s">
        <v>31</v>
      </c>
      <c r="E481" s="67" t="s">
        <v>702</v>
      </c>
      <c r="F481" s="218"/>
      <c r="G481" s="189">
        <f>G482</f>
        <v>0</v>
      </c>
    </row>
    <row r="482" spans="1:7" s="123" customFormat="1" ht="16.5" hidden="1">
      <c r="A482" s="253" t="s">
        <v>938</v>
      </c>
      <c r="B482" s="106">
        <v>905</v>
      </c>
      <c r="C482" s="107" t="s">
        <v>33</v>
      </c>
      <c r="D482" s="107" t="s">
        <v>31</v>
      </c>
      <c r="E482" s="48" t="s">
        <v>703</v>
      </c>
      <c r="F482" s="218"/>
      <c r="G482" s="189">
        <f>G483</f>
        <v>0</v>
      </c>
    </row>
    <row r="483" spans="1:7" s="123" customFormat="1" ht="33" hidden="1">
      <c r="A483" s="253" t="s">
        <v>939</v>
      </c>
      <c r="B483" s="106">
        <v>905</v>
      </c>
      <c r="C483" s="107" t="s">
        <v>33</v>
      </c>
      <c r="D483" s="107" t="s">
        <v>31</v>
      </c>
      <c r="E483" s="48" t="s">
        <v>940</v>
      </c>
      <c r="F483" s="218"/>
      <c r="G483" s="189">
        <f>G484</f>
        <v>0</v>
      </c>
    </row>
    <row r="484" spans="1:7" s="123" customFormat="1" ht="16.5" hidden="1">
      <c r="A484" s="100" t="s">
        <v>550</v>
      </c>
      <c r="B484" s="106">
        <v>905</v>
      </c>
      <c r="C484" s="107" t="s">
        <v>33</v>
      </c>
      <c r="D484" s="107" t="s">
        <v>31</v>
      </c>
      <c r="E484" s="48" t="s">
        <v>940</v>
      </c>
      <c r="F484" s="218">
        <v>610</v>
      </c>
      <c r="G484" s="189">
        <v>0</v>
      </c>
    </row>
    <row r="485" spans="1:7" s="232" customFormat="1" ht="33" hidden="1">
      <c r="A485" s="103" t="s">
        <v>533</v>
      </c>
      <c r="B485" s="85">
        <v>905</v>
      </c>
      <c r="C485" s="56" t="s">
        <v>33</v>
      </c>
      <c r="D485" s="56" t="s">
        <v>31</v>
      </c>
      <c r="E485" s="67" t="s">
        <v>697</v>
      </c>
      <c r="F485" s="218"/>
      <c r="G485" s="189">
        <f>G486</f>
        <v>0</v>
      </c>
    </row>
    <row r="486" spans="1:7" s="123" customFormat="1" ht="16.5" hidden="1">
      <c r="A486" s="100" t="s">
        <v>945</v>
      </c>
      <c r="B486" s="106">
        <v>905</v>
      </c>
      <c r="C486" s="107" t="s">
        <v>33</v>
      </c>
      <c r="D486" s="107" t="s">
        <v>31</v>
      </c>
      <c r="E486" s="48" t="s">
        <v>699</v>
      </c>
      <c r="F486" s="218"/>
      <c r="G486" s="189">
        <f>G487</f>
        <v>0</v>
      </c>
    </row>
    <row r="487" spans="1:7" s="123" customFormat="1" ht="33" hidden="1">
      <c r="A487" s="100" t="s">
        <v>534</v>
      </c>
      <c r="B487" s="106">
        <v>905</v>
      </c>
      <c r="C487" s="107" t="s">
        <v>33</v>
      </c>
      <c r="D487" s="107" t="s">
        <v>31</v>
      </c>
      <c r="E487" s="48" t="s">
        <v>698</v>
      </c>
      <c r="F487" s="218"/>
      <c r="G487" s="189">
        <f>G488</f>
        <v>0</v>
      </c>
    </row>
    <row r="488" spans="1:7" s="123" customFormat="1" ht="12.75" customHeight="1" hidden="1">
      <c r="A488" s="100" t="s">
        <v>550</v>
      </c>
      <c r="B488" s="106">
        <v>905</v>
      </c>
      <c r="C488" s="107" t="s">
        <v>33</v>
      </c>
      <c r="D488" s="107" t="s">
        <v>31</v>
      </c>
      <c r="E488" s="48" t="s">
        <v>698</v>
      </c>
      <c r="F488" s="218">
        <v>610</v>
      </c>
      <c r="G488" s="189"/>
    </row>
    <row r="489" spans="1:7" s="123" customFormat="1" ht="33" hidden="1">
      <c r="A489" s="249" t="s">
        <v>611</v>
      </c>
      <c r="B489" s="85">
        <v>905</v>
      </c>
      <c r="C489" s="56" t="s">
        <v>33</v>
      </c>
      <c r="D489" s="56" t="s">
        <v>31</v>
      </c>
      <c r="E489" s="239" t="s">
        <v>743</v>
      </c>
      <c r="F489" s="218"/>
      <c r="G489" s="189" t="e">
        <f>G490+G493+G494</f>
        <v>#REF!</v>
      </c>
    </row>
    <row r="490" spans="1:7" s="123" customFormat="1" ht="16.5" hidden="1">
      <c r="A490" s="262" t="s">
        <v>947</v>
      </c>
      <c r="B490" s="106">
        <v>905</v>
      </c>
      <c r="C490" s="107" t="s">
        <v>33</v>
      </c>
      <c r="D490" s="107" t="s">
        <v>31</v>
      </c>
      <c r="E490" s="73" t="s">
        <v>948</v>
      </c>
      <c r="F490" s="283"/>
      <c r="G490" s="114">
        <f>G491</f>
        <v>0</v>
      </c>
    </row>
    <row r="491" spans="1:7" s="123" customFormat="1" ht="33" hidden="1">
      <c r="A491" s="262" t="s">
        <v>949</v>
      </c>
      <c r="B491" s="106">
        <v>905</v>
      </c>
      <c r="C491" s="107" t="s">
        <v>33</v>
      </c>
      <c r="D491" s="107" t="s">
        <v>31</v>
      </c>
      <c r="E491" s="73" t="s">
        <v>950</v>
      </c>
      <c r="F491" s="283"/>
      <c r="G491" s="114">
        <f>G492</f>
        <v>0</v>
      </c>
    </row>
    <row r="492" spans="1:7" s="123" customFormat="1" ht="16.5" hidden="1">
      <c r="A492" s="97" t="s">
        <v>546</v>
      </c>
      <c r="B492" s="106">
        <v>905</v>
      </c>
      <c r="C492" s="107" t="s">
        <v>33</v>
      </c>
      <c r="D492" s="107" t="s">
        <v>31</v>
      </c>
      <c r="E492" s="73" t="s">
        <v>950</v>
      </c>
      <c r="F492" s="283">
        <v>620</v>
      </c>
      <c r="G492" s="114"/>
    </row>
    <row r="493" spans="1:7" s="123" customFormat="1" ht="33" hidden="1">
      <c r="A493" s="262" t="s">
        <v>951</v>
      </c>
      <c r="B493" s="106">
        <v>905</v>
      </c>
      <c r="C493" s="107" t="s">
        <v>33</v>
      </c>
      <c r="D493" s="107" t="s">
        <v>31</v>
      </c>
      <c r="E493" s="73" t="s">
        <v>952</v>
      </c>
      <c r="F493" s="283"/>
      <c r="G493" s="114" t="e">
        <f>#REF!</f>
        <v>#REF!</v>
      </c>
    </row>
    <row r="494" spans="1:7" s="232" customFormat="1" ht="33.75" customHeight="1">
      <c r="A494" s="494" t="s">
        <v>795</v>
      </c>
      <c r="B494" s="85" t="s">
        <v>1057</v>
      </c>
      <c r="C494" s="56" t="s">
        <v>33</v>
      </c>
      <c r="D494" s="56" t="s">
        <v>31</v>
      </c>
      <c r="E494" s="70" t="s">
        <v>1115</v>
      </c>
      <c r="F494" s="372"/>
      <c r="G494" s="115">
        <f>G495</f>
        <v>50000</v>
      </c>
    </row>
    <row r="495" spans="1:7" s="123" customFormat="1" ht="35.25" customHeight="1">
      <c r="A495" s="262" t="s">
        <v>555</v>
      </c>
      <c r="B495" s="106" t="s">
        <v>1057</v>
      </c>
      <c r="C495" s="107" t="s">
        <v>33</v>
      </c>
      <c r="D495" s="107" t="s">
        <v>31</v>
      </c>
      <c r="E495" s="73" t="s">
        <v>1115</v>
      </c>
      <c r="F495" s="283"/>
      <c r="G495" s="114">
        <f>G496</f>
        <v>50000</v>
      </c>
    </row>
    <row r="496" spans="1:7" s="123" customFormat="1" ht="33.75" customHeight="1">
      <c r="A496" s="97" t="s">
        <v>512</v>
      </c>
      <c r="B496" s="106" t="s">
        <v>1057</v>
      </c>
      <c r="C496" s="107" t="s">
        <v>33</v>
      </c>
      <c r="D496" s="107" t="s">
        <v>31</v>
      </c>
      <c r="E496" s="73" t="s">
        <v>1115</v>
      </c>
      <c r="F496" s="283">
        <v>240</v>
      </c>
      <c r="G496" s="114">
        <v>50000</v>
      </c>
    </row>
    <row r="497" spans="1:7" s="1" customFormat="1" ht="24.75" customHeight="1">
      <c r="A497" s="40" t="s">
        <v>327</v>
      </c>
      <c r="B497" s="93" t="s">
        <v>1057</v>
      </c>
      <c r="C497" s="42" t="s">
        <v>33</v>
      </c>
      <c r="D497" s="42" t="s">
        <v>34</v>
      </c>
      <c r="E497" s="67"/>
      <c r="F497" s="42"/>
      <c r="G497" s="144">
        <f>G498+G508</f>
        <v>1294327</v>
      </c>
    </row>
    <row r="498" spans="1:7" s="123" customFormat="1" ht="33" hidden="1">
      <c r="A498" s="148" t="s">
        <v>548</v>
      </c>
      <c r="B498" s="87" t="s">
        <v>1057</v>
      </c>
      <c r="C498" s="41" t="s">
        <v>33</v>
      </c>
      <c r="D498" s="41" t="s">
        <v>34</v>
      </c>
      <c r="E498" s="469" t="s">
        <v>738</v>
      </c>
      <c r="F498" s="220"/>
      <c r="G498" s="114">
        <f>G499+G503</f>
        <v>0</v>
      </c>
    </row>
    <row r="499" spans="1:7" s="232" customFormat="1" ht="22.5" customHeight="1" hidden="1">
      <c r="A499" s="103" t="s">
        <v>728</v>
      </c>
      <c r="B499" s="90" t="s">
        <v>1057</v>
      </c>
      <c r="C499" s="41" t="s">
        <v>33</v>
      </c>
      <c r="D499" s="41" t="s">
        <v>34</v>
      </c>
      <c r="E499" s="369" t="s">
        <v>750</v>
      </c>
      <c r="F499" s="218"/>
      <c r="G499" s="189">
        <f>G501</f>
        <v>0</v>
      </c>
    </row>
    <row r="500" spans="1:7" s="232" customFormat="1" ht="19.5" customHeight="1" hidden="1">
      <c r="A500" s="50" t="s">
        <v>791</v>
      </c>
      <c r="B500" s="91" t="s">
        <v>1057</v>
      </c>
      <c r="C500" s="37" t="s">
        <v>33</v>
      </c>
      <c r="D500" s="37" t="s">
        <v>34</v>
      </c>
      <c r="E500" s="370" t="s">
        <v>792</v>
      </c>
      <c r="F500" s="218"/>
      <c r="G500" s="189">
        <f>G501</f>
        <v>0</v>
      </c>
    </row>
    <row r="501" spans="1:7" s="123" customFormat="1" ht="21" customHeight="1" hidden="1">
      <c r="A501" s="100" t="s">
        <v>563</v>
      </c>
      <c r="B501" s="91" t="s">
        <v>1057</v>
      </c>
      <c r="C501" s="37" t="s">
        <v>33</v>
      </c>
      <c r="D501" s="37" t="s">
        <v>34</v>
      </c>
      <c r="E501" s="370" t="s">
        <v>794</v>
      </c>
      <c r="F501" s="218"/>
      <c r="G501" s="189">
        <f>G502</f>
        <v>0</v>
      </c>
    </row>
    <row r="502" spans="1:7" s="123" customFormat="1" ht="33" hidden="1">
      <c r="A502" s="100" t="s">
        <v>512</v>
      </c>
      <c r="B502" s="91" t="s">
        <v>1057</v>
      </c>
      <c r="C502" s="37" t="s">
        <v>33</v>
      </c>
      <c r="D502" s="37" t="s">
        <v>34</v>
      </c>
      <c r="E502" s="370" t="s">
        <v>794</v>
      </c>
      <c r="F502" s="218">
        <v>240</v>
      </c>
      <c r="G502" s="189"/>
    </row>
    <row r="503" spans="1:7" s="232" customFormat="1" ht="16.5" hidden="1">
      <c r="A503" s="103" t="s">
        <v>554</v>
      </c>
      <c r="B503" s="87" t="s">
        <v>1057</v>
      </c>
      <c r="C503" s="41" t="s">
        <v>33</v>
      </c>
      <c r="D503" s="41" t="s">
        <v>34</v>
      </c>
      <c r="E503" s="369" t="s">
        <v>751</v>
      </c>
      <c r="F503" s="218"/>
      <c r="G503" s="189">
        <f>G504</f>
        <v>0</v>
      </c>
    </row>
    <row r="504" spans="1:7" s="232" customFormat="1" ht="33" hidden="1">
      <c r="A504" s="100" t="s">
        <v>795</v>
      </c>
      <c r="B504" s="88" t="s">
        <v>1057</v>
      </c>
      <c r="C504" s="37" t="s">
        <v>33</v>
      </c>
      <c r="D504" s="37" t="s">
        <v>34</v>
      </c>
      <c r="E504" s="370" t="s">
        <v>796</v>
      </c>
      <c r="F504" s="218"/>
      <c r="G504" s="189">
        <f>G505</f>
        <v>0</v>
      </c>
    </row>
    <row r="505" spans="1:7" s="232" customFormat="1" ht="33" hidden="1">
      <c r="A505" s="100" t="s">
        <v>555</v>
      </c>
      <c r="B505" s="88" t="s">
        <v>1057</v>
      </c>
      <c r="C505" s="37" t="s">
        <v>33</v>
      </c>
      <c r="D505" s="37" t="s">
        <v>34</v>
      </c>
      <c r="E505" s="370" t="s">
        <v>797</v>
      </c>
      <c r="F505" s="218"/>
      <c r="G505" s="189">
        <f>G506+G507</f>
        <v>0</v>
      </c>
    </row>
    <row r="506" spans="1:7" s="232" customFormat="1" ht="33" hidden="1">
      <c r="A506" s="100" t="s">
        <v>512</v>
      </c>
      <c r="B506" s="88" t="s">
        <v>1057</v>
      </c>
      <c r="C506" s="37" t="s">
        <v>33</v>
      </c>
      <c r="D506" s="37" t="s">
        <v>34</v>
      </c>
      <c r="E506" s="370" t="s">
        <v>797</v>
      </c>
      <c r="F506" s="218">
        <v>240</v>
      </c>
      <c r="G506" s="189">
        <v>0</v>
      </c>
    </row>
    <row r="507" spans="1:7" s="232" customFormat="1" ht="33" hidden="1">
      <c r="A507" s="100" t="s">
        <v>531</v>
      </c>
      <c r="B507" s="88" t="s">
        <v>1057</v>
      </c>
      <c r="C507" s="37" t="s">
        <v>33</v>
      </c>
      <c r="D507" s="37" t="s">
        <v>34</v>
      </c>
      <c r="E507" s="370" t="s">
        <v>797</v>
      </c>
      <c r="F507" s="218">
        <v>630</v>
      </c>
      <c r="G507" s="189"/>
    </row>
    <row r="508" spans="1:7" s="232" customFormat="1" ht="33.75" customHeight="1">
      <c r="A508" s="280" t="s">
        <v>1136</v>
      </c>
      <c r="B508" s="90" t="s">
        <v>1057</v>
      </c>
      <c r="C508" s="56" t="s">
        <v>33</v>
      </c>
      <c r="D508" s="56" t="s">
        <v>34</v>
      </c>
      <c r="E508" s="468" t="s">
        <v>1089</v>
      </c>
      <c r="F508" s="241"/>
      <c r="G508" s="144">
        <f>G509</f>
        <v>1294327</v>
      </c>
    </row>
    <row r="509" spans="1:7" s="232" customFormat="1" ht="39" customHeight="1">
      <c r="A509" s="261" t="s">
        <v>1065</v>
      </c>
      <c r="B509" s="89" t="s">
        <v>1057</v>
      </c>
      <c r="C509" s="56" t="s">
        <v>33</v>
      </c>
      <c r="D509" s="56" t="s">
        <v>34</v>
      </c>
      <c r="E509" s="67" t="s">
        <v>1113</v>
      </c>
      <c r="F509" s="241"/>
      <c r="G509" s="144">
        <f>G510</f>
        <v>1294327</v>
      </c>
    </row>
    <row r="510" spans="1:7" s="512" customFormat="1" ht="21.75" customHeight="1">
      <c r="A510" s="493" t="s">
        <v>895</v>
      </c>
      <c r="B510" s="89" t="s">
        <v>1057</v>
      </c>
      <c r="C510" s="41" t="s">
        <v>33</v>
      </c>
      <c r="D510" s="41" t="s">
        <v>34</v>
      </c>
      <c r="E510" s="67" t="s">
        <v>1116</v>
      </c>
      <c r="F510" s="241"/>
      <c r="G510" s="144">
        <f>G511+G515</f>
        <v>1294327</v>
      </c>
    </row>
    <row r="511" spans="1:7" s="233" customFormat="1" ht="18" customHeight="1" hidden="1">
      <c r="A511" s="281" t="s">
        <v>511</v>
      </c>
      <c r="B511" s="119" t="s">
        <v>1057</v>
      </c>
      <c r="C511" s="37" t="s">
        <v>33</v>
      </c>
      <c r="D511" s="37" t="s">
        <v>34</v>
      </c>
      <c r="E511" s="48" t="s">
        <v>896</v>
      </c>
      <c r="F511" s="218"/>
      <c r="G511" s="189">
        <f>G512+G513+G514</f>
        <v>0</v>
      </c>
    </row>
    <row r="512" spans="1:7" s="123" customFormat="1" ht="33" hidden="1">
      <c r="A512" s="214" t="s">
        <v>509</v>
      </c>
      <c r="B512" s="119" t="s">
        <v>1057</v>
      </c>
      <c r="C512" s="37" t="s">
        <v>33</v>
      </c>
      <c r="D512" s="37" t="s">
        <v>34</v>
      </c>
      <c r="E512" s="48" t="s">
        <v>896</v>
      </c>
      <c r="F512" s="218">
        <v>120</v>
      </c>
      <c r="G512" s="189"/>
    </row>
    <row r="513" spans="1:7" s="123" customFormat="1" ht="33" hidden="1">
      <c r="A513" s="214" t="s">
        <v>512</v>
      </c>
      <c r="B513" s="119" t="s">
        <v>1057</v>
      </c>
      <c r="C513" s="37" t="s">
        <v>33</v>
      </c>
      <c r="D513" s="37" t="s">
        <v>34</v>
      </c>
      <c r="E513" s="48" t="s">
        <v>896</v>
      </c>
      <c r="F513" s="218">
        <v>240</v>
      </c>
      <c r="G513" s="189"/>
    </row>
    <row r="514" spans="1:7" s="123" customFormat="1" ht="16.5" hidden="1">
      <c r="A514" s="214" t="s">
        <v>514</v>
      </c>
      <c r="B514" s="119" t="s">
        <v>1057</v>
      </c>
      <c r="C514" s="37" t="s">
        <v>33</v>
      </c>
      <c r="D514" s="37" t="s">
        <v>34</v>
      </c>
      <c r="E514" s="48" t="s">
        <v>896</v>
      </c>
      <c r="F514" s="218">
        <v>850</v>
      </c>
      <c r="G514" s="189"/>
    </row>
    <row r="515" spans="1:7" s="233" customFormat="1" ht="51" customHeight="1">
      <c r="A515" s="281" t="s">
        <v>558</v>
      </c>
      <c r="B515" s="119" t="s">
        <v>1057</v>
      </c>
      <c r="C515" s="37" t="s">
        <v>33</v>
      </c>
      <c r="D515" s="37" t="s">
        <v>34</v>
      </c>
      <c r="E515" s="48" t="s">
        <v>1116</v>
      </c>
      <c r="F515" s="218"/>
      <c r="G515" s="189">
        <f>G516+G517+G518</f>
        <v>1294327</v>
      </c>
    </row>
    <row r="516" spans="1:7" s="123" customFormat="1" ht="33">
      <c r="A516" s="100" t="s">
        <v>509</v>
      </c>
      <c r="B516" s="106" t="s">
        <v>1057</v>
      </c>
      <c r="C516" s="37" t="s">
        <v>33</v>
      </c>
      <c r="D516" s="37" t="s">
        <v>34</v>
      </c>
      <c r="E516" s="48" t="s">
        <v>1116</v>
      </c>
      <c r="F516" s="218">
        <v>120</v>
      </c>
      <c r="G516" s="189">
        <v>1162384</v>
      </c>
    </row>
    <row r="517" spans="1:7" s="123" customFormat="1" ht="39" customHeight="1">
      <c r="A517" s="100" t="s">
        <v>512</v>
      </c>
      <c r="B517" s="106" t="s">
        <v>1057</v>
      </c>
      <c r="C517" s="37" t="s">
        <v>33</v>
      </c>
      <c r="D517" s="37" t="s">
        <v>34</v>
      </c>
      <c r="E517" s="48" t="s">
        <v>1116</v>
      </c>
      <c r="F517" s="218">
        <v>240</v>
      </c>
      <c r="G517" s="189">
        <v>129943</v>
      </c>
    </row>
    <row r="518" spans="1:7" s="123" customFormat="1" ht="18" customHeight="1">
      <c r="A518" s="100" t="s">
        <v>514</v>
      </c>
      <c r="B518" s="106" t="s">
        <v>1057</v>
      </c>
      <c r="C518" s="37" t="s">
        <v>33</v>
      </c>
      <c r="D518" s="37" t="s">
        <v>34</v>
      </c>
      <c r="E518" s="48" t="s">
        <v>1116</v>
      </c>
      <c r="F518" s="218">
        <v>850</v>
      </c>
      <c r="G518" s="316">
        <v>2000</v>
      </c>
    </row>
    <row r="519" spans="1:7" s="1" customFormat="1" ht="16.5">
      <c r="A519" s="40" t="s">
        <v>92</v>
      </c>
      <c r="B519" s="87" t="s">
        <v>1057</v>
      </c>
      <c r="C519" s="41" t="s">
        <v>38</v>
      </c>
      <c r="D519" s="42"/>
      <c r="E519" s="67"/>
      <c r="F519" s="67"/>
      <c r="G519" s="190">
        <f>G520+G525</f>
        <v>120000</v>
      </c>
    </row>
    <row r="520" spans="1:7" s="1" customFormat="1" ht="16.5">
      <c r="A520" s="40" t="s">
        <v>175</v>
      </c>
      <c r="B520" s="87">
        <v>902</v>
      </c>
      <c r="C520" s="41" t="s">
        <v>38</v>
      </c>
      <c r="D520" s="42" t="s">
        <v>31</v>
      </c>
      <c r="E520" s="67"/>
      <c r="F520" s="67"/>
      <c r="G520" s="190">
        <f>G521</f>
        <v>90000</v>
      </c>
    </row>
    <row r="521" spans="1:7" s="1" customFormat="1" ht="52.5" customHeight="1">
      <c r="A521" s="40" t="s">
        <v>1090</v>
      </c>
      <c r="B521" s="87">
        <v>902</v>
      </c>
      <c r="C521" s="41" t="s">
        <v>38</v>
      </c>
      <c r="D521" s="42" t="s">
        <v>31</v>
      </c>
      <c r="E521" s="67" t="s">
        <v>1093</v>
      </c>
      <c r="F521" s="67"/>
      <c r="G521" s="190">
        <f>G522</f>
        <v>90000</v>
      </c>
    </row>
    <row r="522" spans="1:7" ht="33">
      <c r="A522" s="36" t="s">
        <v>921</v>
      </c>
      <c r="B522" s="88">
        <v>902</v>
      </c>
      <c r="C522" s="37" t="s">
        <v>38</v>
      </c>
      <c r="D522" s="38" t="s">
        <v>31</v>
      </c>
      <c r="E522" s="48" t="s">
        <v>1125</v>
      </c>
      <c r="F522" s="48"/>
      <c r="G522" s="316">
        <f>G523</f>
        <v>90000</v>
      </c>
    </row>
    <row r="523" spans="1:7" ht="16.5">
      <c r="A523" s="36" t="s">
        <v>923</v>
      </c>
      <c r="B523" s="88">
        <v>902</v>
      </c>
      <c r="C523" s="37" t="s">
        <v>38</v>
      </c>
      <c r="D523" s="38" t="s">
        <v>31</v>
      </c>
      <c r="E523" s="48" t="s">
        <v>1117</v>
      </c>
      <c r="F523" s="48"/>
      <c r="G523" s="316">
        <f>G524</f>
        <v>90000</v>
      </c>
    </row>
    <row r="524" spans="1:7" ht="16.5">
      <c r="A524" s="36" t="s">
        <v>536</v>
      </c>
      <c r="B524" s="88">
        <v>902</v>
      </c>
      <c r="C524" s="37" t="s">
        <v>38</v>
      </c>
      <c r="D524" s="38" t="s">
        <v>31</v>
      </c>
      <c r="E524" s="48" t="s">
        <v>1117</v>
      </c>
      <c r="F524" s="48">
        <v>310</v>
      </c>
      <c r="G524" s="316">
        <v>90000</v>
      </c>
    </row>
    <row r="525" spans="1:7" s="1" customFormat="1" ht="16.5">
      <c r="A525" s="40" t="s">
        <v>320</v>
      </c>
      <c r="B525" s="90" t="s">
        <v>1057</v>
      </c>
      <c r="C525" s="42" t="s">
        <v>38</v>
      </c>
      <c r="D525" s="42" t="s">
        <v>40</v>
      </c>
      <c r="E525" s="67"/>
      <c r="F525" s="67"/>
      <c r="G525" s="144">
        <f>G526</f>
        <v>30000</v>
      </c>
    </row>
    <row r="526" spans="1:7" s="232" customFormat="1" ht="48" customHeight="1">
      <c r="A526" s="103" t="s">
        <v>1090</v>
      </c>
      <c r="B526" s="90" t="s">
        <v>1057</v>
      </c>
      <c r="C526" s="42" t="s">
        <v>38</v>
      </c>
      <c r="D526" s="42" t="s">
        <v>40</v>
      </c>
      <c r="E526" s="465" t="s">
        <v>1093</v>
      </c>
      <c r="F526" s="241"/>
      <c r="G526" s="144">
        <f>G527</f>
        <v>30000</v>
      </c>
    </row>
    <row r="527" spans="1:7" s="123" customFormat="1" ht="33">
      <c r="A527" s="97" t="s">
        <v>921</v>
      </c>
      <c r="B527" s="91" t="s">
        <v>1057</v>
      </c>
      <c r="C527" s="38" t="s">
        <v>38</v>
      </c>
      <c r="D527" s="38" t="s">
        <v>40</v>
      </c>
      <c r="E527" s="38" t="s">
        <v>1125</v>
      </c>
      <c r="F527" s="218"/>
      <c r="G527" s="189">
        <f>G528+G531</f>
        <v>30000</v>
      </c>
    </row>
    <row r="528" spans="1:7" s="123" customFormat="1" ht="33">
      <c r="A528" s="97" t="s">
        <v>926</v>
      </c>
      <c r="B528" s="91" t="s">
        <v>1057</v>
      </c>
      <c r="C528" s="38" t="s">
        <v>38</v>
      </c>
      <c r="D528" s="38" t="s">
        <v>40</v>
      </c>
      <c r="E528" s="38" t="s">
        <v>1118</v>
      </c>
      <c r="F528" s="218"/>
      <c r="G528" s="189">
        <f>G529</f>
        <v>20000</v>
      </c>
    </row>
    <row r="529" spans="1:7" s="123" customFormat="1" ht="15" customHeight="1">
      <c r="A529" s="97" t="s">
        <v>536</v>
      </c>
      <c r="B529" s="91" t="s">
        <v>1057</v>
      </c>
      <c r="C529" s="38" t="s">
        <v>38</v>
      </c>
      <c r="D529" s="38" t="s">
        <v>40</v>
      </c>
      <c r="E529" s="38" t="s">
        <v>1118</v>
      </c>
      <c r="F529" s="218">
        <v>310</v>
      </c>
      <c r="G529" s="189">
        <v>20000</v>
      </c>
    </row>
    <row r="530" spans="1:7" s="123" customFormat="1" ht="0.75" customHeight="1" hidden="1">
      <c r="A530" s="371" t="s">
        <v>921</v>
      </c>
      <c r="B530" s="88">
        <v>902</v>
      </c>
      <c r="C530" s="38" t="s">
        <v>38</v>
      </c>
      <c r="D530" s="38" t="s">
        <v>40</v>
      </c>
      <c r="E530" s="38" t="s">
        <v>1092</v>
      </c>
      <c r="F530" s="218"/>
      <c r="G530" s="189"/>
    </row>
    <row r="531" spans="1:7" s="123" customFormat="1" ht="33">
      <c r="A531" s="371" t="s">
        <v>540</v>
      </c>
      <c r="B531" s="88">
        <v>902</v>
      </c>
      <c r="C531" s="38" t="s">
        <v>38</v>
      </c>
      <c r="D531" s="38" t="s">
        <v>40</v>
      </c>
      <c r="E531" s="38" t="s">
        <v>1119</v>
      </c>
      <c r="F531" s="218"/>
      <c r="G531" s="189">
        <f>G532</f>
        <v>10000</v>
      </c>
    </row>
    <row r="532" spans="1:7" s="123" customFormat="1" ht="16.5">
      <c r="A532" s="371" t="s">
        <v>536</v>
      </c>
      <c r="B532" s="88">
        <v>902</v>
      </c>
      <c r="C532" s="38" t="s">
        <v>38</v>
      </c>
      <c r="D532" s="38" t="s">
        <v>40</v>
      </c>
      <c r="E532" s="38" t="s">
        <v>1119</v>
      </c>
      <c r="F532" s="218">
        <v>310</v>
      </c>
      <c r="G532" s="189">
        <v>10000</v>
      </c>
    </row>
    <row r="533" spans="1:7" s="1" customFormat="1" ht="16.5">
      <c r="A533" s="102" t="s">
        <v>61</v>
      </c>
      <c r="B533" s="87" t="s">
        <v>1057</v>
      </c>
      <c r="C533" s="42" t="s">
        <v>39</v>
      </c>
      <c r="D533" s="42"/>
      <c r="E533" s="42"/>
      <c r="F533" s="67"/>
      <c r="G533" s="144">
        <f>G534</f>
        <v>35000</v>
      </c>
    </row>
    <row r="534" spans="1:7" s="1" customFormat="1" ht="16.5">
      <c r="A534" s="103" t="s">
        <v>332</v>
      </c>
      <c r="B534" s="104" t="s">
        <v>1057</v>
      </c>
      <c r="C534" s="42" t="s">
        <v>39</v>
      </c>
      <c r="D534" s="41" t="s">
        <v>31</v>
      </c>
      <c r="E534" s="42"/>
      <c r="F534" s="67"/>
      <c r="G534" s="68">
        <f>G535+G542</f>
        <v>35000</v>
      </c>
    </row>
    <row r="535" spans="1:7" s="232" customFormat="1" ht="49.5">
      <c r="A535" s="103" t="s">
        <v>1137</v>
      </c>
      <c r="B535" s="104" t="s">
        <v>1057</v>
      </c>
      <c r="C535" s="42" t="s">
        <v>39</v>
      </c>
      <c r="D535" s="41" t="s">
        <v>31</v>
      </c>
      <c r="E535" s="242" t="s">
        <v>1091</v>
      </c>
      <c r="F535" s="241"/>
      <c r="G535" s="144">
        <f>G536+G539</f>
        <v>35000</v>
      </c>
    </row>
    <row r="536" spans="1:7" s="123" customFormat="1" ht="20.25" customHeight="1">
      <c r="A536" s="100" t="s">
        <v>897</v>
      </c>
      <c r="B536" s="246" t="s">
        <v>1057</v>
      </c>
      <c r="C536" s="38" t="s">
        <v>39</v>
      </c>
      <c r="D536" s="37" t="s">
        <v>31</v>
      </c>
      <c r="E536" s="38" t="s">
        <v>1092</v>
      </c>
      <c r="F536" s="218"/>
      <c r="G536" s="189">
        <f>G537</f>
        <v>35000</v>
      </c>
    </row>
    <row r="537" spans="1:7" s="123" customFormat="1" ht="19.5" customHeight="1">
      <c r="A537" s="100" t="s">
        <v>568</v>
      </c>
      <c r="B537" s="246" t="s">
        <v>1057</v>
      </c>
      <c r="C537" s="38" t="s">
        <v>39</v>
      </c>
      <c r="D537" s="37" t="s">
        <v>31</v>
      </c>
      <c r="E537" s="38" t="s">
        <v>1120</v>
      </c>
      <c r="F537" s="218"/>
      <c r="G537" s="189">
        <f>G538</f>
        <v>35000</v>
      </c>
    </row>
    <row r="538" spans="1:7" s="123" customFormat="1" ht="34.5" customHeight="1" thickBot="1">
      <c r="A538" s="100" t="s">
        <v>512</v>
      </c>
      <c r="B538" s="246" t="s">
        <v>1057</v>
      </c>
      <c r="C538" s="38" t="s">
        <v>39</v>
      </c>
      <c r="D538" s="37" t="s">
        <v>31</v>
      </c>
      <c r="E538" s="38" t="s">
        <v>1120</v>
      </c>
      <c r="F538" s="218">
        <v>240</v>
      </c>
      <c r="G538" s="189">
        <v>35000</v>
      </c>
    </row>
    <row r="539" spans="1:7" s="123" customFormat="1" ht="18.75" customHeight="1" hidden="1">
      <c r="A539" s="100" t="s">
        <v>900</v>
      </c>
      <c r="B539" s="246" t="s">
        <v>1057</v>
      </c>
      <c r="C539" s="38" t="s">
        <v>39</v>
      </c>
      <c r="D539" s="37" t="s">
        <v>31</v>
      </c>
      <c r="E539" s="38" t="s">
        <v>960</v>
      </c>
      <c r="F539" s="218"/>
      <c r="G539" s="189">
        <f>G540</f>
        <v>0</v>
      </c>
    </row>
    <row r="540" spans="1:7" s="123" customFormat="1" ht="19.5" customHeight="1" hidden="1">
      <c r="A540" s="100" t="s">
        <v>568</v>
      </c>
      <c r="B540" s="246" t="s">
        <v>1057</v>
      </c>
      <c r="C540" s="38" t="s">
        <v>39</v>
      </c>
      <c r="D540" s="37" t="s">
        <v>31</v>
      </c>
      <c r="E540" s="38" t="s">
        <v>961</v>
      </c>
      <c r="F540" s="218"/>
      <c r="G540" s="189">
        <f>G541</f>
        <v>0</v>
      </c>
    </row>
    <row r="541" spans="1:7" s="123" customFormat="1" ht="15" customHeight="1" hidden="1">
      <c r="A541" s="100" t="s">
        <v>550</v>
      </c>
      <c r="B541" s="246" t="s">
        <v>1057</v>
      </c>
      <c r="C541" s="38" t="s">
        <v>39</v>
      </c>
      <c r="D541" s="37" t="s">
        <v>31</v>
      </c>
      <c r="E541" s="38" t="s">
        <v>961</v>
      </c>
      <c r="F541" s="218">
        <v>240</v>
      </c>
      <c r="G541" s="189"/>
    </row>
    <row r="542" spans="1:7" s="123" customFormat="1" ht="50.25" hidden="1" thickBot="1">
      <c r="A542" s="103" t="s">
        <v>526</v>
      </c>
      <c r="B542" s="104" t="s">
        <v>1057</v>
      </c>
      <c r="C542" s="42" t="s">
        <v>39</v>
      </c>
      <c r="D542" s="41" t="s">
        <v>31</v>
      </c>
      <c r="E542" s="465" t="s">
        <v>696</v>
      </c>
      <c r="F542" s="218"/>
      <c r="G542" s="189">
        <f>G543</f>
        <v>0</v>
      </c>
    </row>
    <row r="543" spans="1:7" s="232" customFormat="1" ht="33.75" hidden="1" thickBot="1">
      <c r="A543" s="252" t="s">
        <v>528</v>
      </c>
      <c r="B543" s="104" t="s">
        <v>1057</v>
      </c>
      <c r="C543" s="42" t="s">
        <v>39</v>
      </c>
      <c r="D543" s="41" t="s">
        <v>31</v>
      </c>
      <c r="E543" s="42" t="s">
        <v>702</v>
      </c>
      <c r="F543" s="218"/>
      <c r="G543" s="189">
        <f>G544</f>
        <v>0</v>
      </c>
    </row>
    <row r="544" spans="1:7" s="123" customFormat="1" ht="17.25" hidden="1" thickBot="1">
      <c r="A544" s="253" t="s">
        <v>938</v>
      </c>
      <c r="B544" s="246" t="s">
        <v>1057</v>
      </c>
      <c r="C544" s="38" t="s">
        <v>39</v>
      </c>
      <c r="D544" s="37" t="s">
        <v>31</v>
      </c>
      <c r="E544" s="38" t="s">
        <v>703</v>
      </c>
      <c r="F544" s="218"/>
      <c r="G544" s="189">
        <f>G545</f>
        <v>0</v>
      </c>
    </row>
    <row r="545" spans="1:7" s="123" customFormat="1" ht="33.75" hidden="1" thickBot="1">
      <c r="A545" s="253" t="s">
        <v>939</v>
      </c>
      <c r="B545" s="246" t="s">
        <v>1057</v>
      </c>
      <c r="C545" s="38" t="s">
        <v>39</v>
      </c>
      <c r="D545" s="37" t="s">
        <v>31</v>
      </c>
      <c r="E545" s="38" t="s">
        <v>940</v>
      </c>
      <c r="F545" s="218"/>
      <c r="G545" s="189">
        <f>G546</f>
        <v>0</v>
      </c>
    </row>
    <row r="546" spans="1:7" s="123" customFormat="1" ht="33.75" hidden="1" thickBot="1">
      <c r="A546" s="100" t="s">
        <v>512</v>
      </c>
      <c r="B546" s="246" t="s">
        <v>1057</v>
      </c>
      <c r="C546" s="38" t="s">
        <v>39</v>
      </c>
      <c r="D546" s="37" t="s">
        <v>31</v>
      </c>
      <c r="E546" s="38" t="s">
        <v>940</v>
      </c>
      <c r="F546" s="218">
        <v>240</v>
      </c>
      <c r="G546" s="189"/>
    </row>
    <row r="547" spans="1:7" ht="33.75" hidden="1" thickBot="1">
      <c r="A547" s="44" t="s">
        <v>594</v>
      </c>
      <c r="B547" s="101" t="s">
        <v>1057</v>
      </c>
      <c r="C547" s="38" t="s">
        <v>39</v>
      </c>
      <c r="D547" s="37" t="s">
        <v>31</v>
      </c>
      <c r="E547" s="48" t="s">
        <v>535</v>
      </c>
      <c r="F547" s="48"/>
      <c r="G547" s="63">
        <f>G548</f>
        <v>0</v>
      </c>
    </row>
    <row r="548" spans="1:7" ht="33.75" hidden="1" thickBot="1">
      <c r="A548" s="62" t="s">
        <v>595</v>
      </c>
      <c r="B548" s="101" t="s">
        <v>1057</v>
      </c>
      <c r="C548" s="38" t="s">
        <v>39</v>
      </c>
      <c r="D548" s="37" t="s">
        <v>31</v>
      </c>
      <c r="E548" s="48" t="s">
        <v>596</v>
      </c>
      <c r="F548" s="48"/>
      <c r="G548" s="59">
        <f>G549</f>
        <v>0</v>
      </c>
    </row>
    <row r="549" spans="1:7" ht="33.75" hidden="1" thickBot="1">
      <c r="A549" s="182" t="s">
        <v>512</v>
      </c>
      <c r="B549" s="101" t="s">
        <v>1057</v>
      </c>
      <c r="C549" s="38" t="s">
        <v>39</v>
      </c>
      <c r="D549" s="37" t="s">
        <v>31</v>
      </c>
      <c r="E549" s="48" t="s">
        <v>596</v>
      </c>
      <c r="F549" s="48" t="s">
        <v>513</v>
      </c>
      <c r="G549" s="63">
        <f>9000-9000</f>
        <v>0</v>
      </c>
    </row>
    <row r="550" spans="1:7" ht="0.75" customHeight="1" hidden="1">
      <c r="A550" s="108" t="s">
        <v>626</v>
      </c>
      <c r="B550" s="109" t="s">
        <v>1057</v>
      </c>
      <c r="C550" s="110"/>
      <c r="D550" s="83"/>
      <c r="E550" s="83"/>
      <c r="F550" s="83"/>
      <c r="G550" s="501">
        <f>G551+G563+G570+G588+G598</f>
        <v>0</v>
      </c>
    </row>
    <row r="551" spans="1:7" s="9" customFormat="1" ht="17.25" hidden="1" thickBot="1">
      <c r="A551" s="55" t="s">
        <v>204</v>
      </c>
      <c r="B551" s="85" t="s">
        <v>1057</v>
      </c>
      <c r="C551" s="57" t="s">
        <v>31</v>
      </c>
      <c r="D551" s="111"/>
      <c r="E551" s="111"/>
      <c r="F551" s="111"/>
      <c r="G551" s="114">
        <f>G552</f>
        <v>0</v>
      </c>
    </row>
    <row r="552" spans="1:7" ht="17.25" hidden="1" thickBot="1">
      <c r="A552" s="40" t="s">
        <v>205</v>
      </c>
      <c r="B552" s="85" t="s">
        <v>1057</v>
      </c>
      <c r="C552" s="41" t="s">
        <v>31</v>
      </c>
      <c r="D552" s="41" t="s">
        <v>41</v>
      </c>
      <c r="E552" s="42"/>
      <c r="F552" s="38"/>
      <c r="G552" s="63">
        <f>G553+G560</f>
        <v>0</v>
      </c>
    </row>
    <row r="553" spans="1:7" s="123" customFormat="1" ht="51" customHeight="1" hidden="1">
      <c r="A553" s="103" t="s">
        <v>579</v>
      </c>
      <c r="B553" s="90" t="s">
        <v>1057</v>
      </c>
      <c r="C553" s="41" t="s">
        <v>31</v>
      </c>
      <c r="D553" s="41" t="s">
        <v>41</v>
      </c>
      <c r="E553" s="242" t="s">
        <v>711</v>
      </c>
      <c r="F553" s="218"/>
      <c r="G553" s="189">
        <f>G554</f>
        <v>0</v>
      </c>
    </row>
    <row r="554" spans="1:7" s="232" customFormat="1" ht="18" customHeight="1" hidden="1">
      <c r="A554" s="266" t="s">
        <v>807</v>
      </c>
      <c r="B554" s="90" t="s">
        <v>1057</v>
      </c>
      <c r="C554" s="41" t="s">
        <v>31</v>
      </c>
      <c r="D554" s="41" t="s">
        <v>41</v>
      </c>
      <c r="E554" s="42" t="s">
        <v>808</v>
      </c>
      <c r="F554" s="218"/>
      <c r="G554" s="189">
        <f>G555</f>
        <v>0</v>
      </c>
    </row>
    <row r="555" spans="1:7" s="123" customFormat="1" ht="18" customHeight="1" hidden="1">
      <c r="A555" s="255" t="s">
        <v>592</v>
      </c>
      <c r="B555" s="106" t="s">
        <v>1057</v>
      </c>
      <c r="C555" s="37" t="s">
        <v>31</v>
      </c>
      <c r="D555" s="37" t="s">
        <v>41</v>
      </c>
      <c r="E555" s="38" t="s">
        <v>809</v>
      </c>
      <c r="F555" s="218"/>
      <c r="G555" s="189">
        <f>G556</f>
        <v>0</v>
      </c>
    </row>
    <row r="556" spans="1:7" s="123" customFormat="1" ht="18" customHeight="1" hidden="1">
      <c r="A556" s="255" t="s">
        <v>511</v>
      </c>
      <c r="B556" s="106" t="s">
        <v>1057</v>
      </c>
      <c r="C556" s="37" t="s">
        <v>31</v>
      </c>
      <c r="D556" s="37" t="s">
        <v>41</v>
      </c>
      <c r="E556" s="38" t="s">
        <v>810</v>
      </c>
      <c r="F556" s="218"/>
      <c r="G556" s="189">
        <f>G557+G558+G559</f>
        <v>0</v>
      </c>
    </row>
    <row r="557" spans="1:7" s="123" customFormat="1" ht="33.75" hidden="1" thickBot="1">
      <c r="A557" s="100" t="s">
        <v>509</v>
      </c>
      <c r="B557" s="106" t="s">
        <v>1057</v>
      </c>
      <c r="C557" s="37" t="s">
        <v>31</v>
      </c>
      <c r="D557" s="37" t="s">
        <v>41</v>
      </c>
      <c r="E557" s="38" t="s">
        <v>810</v>
      </c>
      <c r="F557" s="218">
        <v>120</v>
      </c>
      <c r="G557" s="189"/>
    </row>
    <row r="558" spans="1:7" s="123" customFormat="1" ht="33.75" hidden="1" thickBot="1">
      <c r="A558" s="100" t="s">
        <v>512</v>
      </c>
      <c r="B558" s="106" t="s">
        <v>1057</v>
      </c>
      <c r="C558" s="37" t="s">
        <v>31</v>
      </c>
      <c r="D558" s="37" t="s">
        <v>41</v>
      </c>
      <c r="E558" s="38" t="s">
        <v>810</v>
      </c>
      <c r="F558" s="218">
        <v>240</v>
      </c>
      <c r="G558" s="189"/>
    </row>
    <row r="559" spans="1:7" s="123" customFormat="1" ht="17.25" hidden="1" thickBot="1">
      <c r="A559" s="100" t="s">
        <v>514</v>
      </c>
      <c r="B559" s="106" t="s">
        <v>1057</v>
      </c>
      <c r="C559" s="37" t="s">
        <v>31</v>
      </c>
      <c r="D559" s="37" t="s">
        <v>41</v>
      </c>
      <c r="E559" s="38" t="s">
        <v>810</v>
      </c>
      <c r="F559" s="218">
        <v>850</v>
      </c>
      <c r="G559" s="189"/>
    </row>
    <row r="560" spans="1:7" s="1" customFormat="1" ht="6" customHeight="1" hidden="1">
      <c r="A560" s="40" t="s">
        <v>632</v>
      </c>
      <c r="B560" s="87" t="s">
        <v>1057</v>
      </c>
      <c r="C560" s="41" t="s">
        <v>31</v>
      </c>
      <c r="D560" s="41" t="s">
        <v>41</v>
      </c>
      <c r="E560" s="242" t="s">
        <v>684</v>
      </c>
      <c r="F560" s="38"/>
      <c r="G560" s="63">
        <f>G561</f>
        <v>0</v>
      </c>
    </row>
    <row r="561" spans="1:7" ht="15.75" customHeight="1" hidden="1">
      <c r="A561" s="182" t="s">
        <v>598</v>
      </c>
      <c r="B561" s="91" t="s">
        <v>1057</v>
      </c>
      <c r="C561" s="38" t="s">
        <v>31</v>
      </c>
      <c r="D561" s="38" t="s">
        <v>41</v>
      </c>
      <c r="E561" s="38" t="s">
        <v>701</v>
      </c>
      <c r="F561" s="38"/>
      <c r="G561" s="63">
        <f>G562</f>
        <v>0</v>
      </c>
    </row>
    <row r="562" spans="1:7" ht="17.25" hidden="1" thickBot="1">
      <c r="A562" s="182" t="s">
        <v>618</v>
      </c>
      <c r="B562" s="91" t="s">
        <v>1057</v>
      </c>
      <c r="C562" s="38" t="s">
        <v>31</v>
      </c>
      <c r="D562" s="38" t="s">
        <v>41</v>
      </c>
      <c r="E562" s="38" t="s">
        <v>701</v>
      </c>
      <c r="F562" s="38" t="s">
        <v>617</v>
      </c>
      <c r="G562" s="63"/>
    </row>
    <row r="563" spans="1:7" ht="17.25" hidden="1" thickBot="1">
      <c r="A563" s="40" t="s">
        <v>206</v>
      </c>
      <c r="B563" s="87" t="s">
        <v>1057</v>
      </c>
      <c r="C563" s="42" t="s">
        <v>34</v>
      </c>
      <c r="D563" s="42"/>
      <c r="E563" s="42"/>
      <c r="F563" s="38"/>
      <c r="G563" s="189">
        <f aca="true" t="shared" si="0" ref="G563:G568">G564</f>
        <v>0</v>
      </c>
    </row>
    <row r="564" spans="1:7" ht="17.25" hidden="1" thickBot="1">
      <c r="A564" s="40" t="s">
        <v>24</v>
      </c>
      <c r="B564" s="87" t="s">
        <v>1057</v>
      </c>
      <c r="C564" s="42" t="s">
        <v>34</v>
      </c>
      <c r="D564" s="42" t="s">
        <v>33</v>
      </c>
      <c r="E564" s="42"/>
      <c r="F564" s="38"/>
      <c r="G564" s="189">
        <f t="shared" si="0"/>
        <v>0</v>
      </c>
    </row>
    <row r="565" spans="1:7" s="123" customFormat="1" ht="33.75" hidden="1" thickBot="1">
      <c r="A565" s="103" t="s">
        <v>529</v>
      </c>
      <c r="B565" s="87" t="s">
        <v>1057</v>
      </c>
      <c r="C565" s="42" t="s">
        <v>34</v>
      </c>
      <c r="D565" s="42" t="s">
        <v>33</v>
      </c>
      <c r="E565" s="242" t="s">
        <v>708</v>
      </c>
      <c r="F565" s="218"/>
      <c r="G565" s="189">
        <f t="shared" si="0"/>
        <v>0</v>
      </c>
    </row>
    <row r="566" spans="1:7" s="232" customFormat="1" ht="17.25" hidden="1" thickBot="1">
      <c r="A566" s="103" t="s">
        <v>530</v>
      </c>
      <c r="B566" s="87" t="s">
        <v>1057</v>
      </c>
      <c r="C566" s="42" t="s">
        <v>34</v>
      </c>
      <c r="D566" s="42" t="s">
        <v>33</v>
      </c>
      <c r="E566" s="42" t="s">
        <v>758</v>
      </c>
      <c r="F566" s="218"/>
      <c r="G566" s="189">
        <f t="shared" si="0"/>
        <v>0</v>
      </c>
    </row>
    <row r="567" spans="1:7" s="123" customFormat="1" ht="33.75" hidden="1" thickBot="1">
      <c r="A567" s="263" t="s">
        <v>861</v>
      </c>
      <c r="B567" s="88" t="s">
        <v>1057</v>
      </c>
      <c r="C567" s="38" t="s">
        <v>34</v>
      </c>
      <c r="D567" s="38" t="s">
        <v>33</v>
      </c>
      <c r="E567" s="38" t="s">
        <v>863</v>
      </c>
      <c r="F567" s="218"/>
      <c r="G567" s="189">
        <f t="shared" si="0"/>
        <v>0</v>
      </c>
    </row>
    <row r="568" spans="1:7" s="123" customFormat="1" ht="52.5" customHeight="1" hidden="1">
      <c r="A568" s="263" t="s">
        <v>862</v>
      </c>
      <c r="B568" s="88" t="s">
        <v>1057</v>
      </c>
      <c r="C568" s="38" t="s">
        <v>34</v>
      </c>
      <c r="D568" s="38" t="s">
        <v>33</v>
      </c>
      <c r="E568" s="38" t="s">
        <v>864</v>
      </c>
      <c r="F568" s="218"/>
      <c r="G568" s="189">
        <f t="shared" si="0"/>
        <v>0</v>
      </c>
    </row>
    <row r="569" spans="1:7" s="123" customFormat="1" ht="50.25" hidden="1" thickBot="1">
      <c r="A569" s="62" t="s">
        <v>717</v>
      </c>
      <c r="B569" s="88" t="s">
        <v>1057</v>
      </c>
      <c r="C569" s="38" t="s">
        <v>34</v>
      </c>
      <c r="D569" s="38" t="s">
        <v>33</v>
      </c>
      <c r="E569" s="38" t="s">
        <v>864</v>
      </c>
      <c r="F569" s="218">
        <v>810</v>
      </c>
      <c r="G569" s="189"/>
    </row>
    <row r="570" spans="1:7" ht="17.25" hidden="1" thickBot="1">
      <c r="A570" s="40" t="s">
        <v>597</v>
      </c>
      <c r="B570" s="87" t="s">
        <v>1057</v>
      </c>
      <c r="C570" s="42" t="s">
        <v>30</v>
      </c>
      <c r="D570" s="42"/>
      <c r="E570" s="42"/>
      <c r="F570" s="38"/>
      <c r="G570" s="189">
        <f>G571+G577+G583</f>
        <v>0</v>
      </c>
    </row>
    <row r="571" spans="1:7" ht="17.25" hidden="1" thickBot="1">
      <c r="A571" s="191" t="s">
        <v>28</v>
      </c>
      <c r="B571" s="192" t="s">
        <v>1057</v>
      </c>
      <c r="C571" s="193" t="s">
        <v>30</v>
      </c>
      <c r="D571" s="57" t="s">
        <v>31</v>
      </c>
      <c r="E571" s="57"/>
      <c r="F571" s="38"/>
      <c r="G571" s="189">
        <f>G572</f>
        <v>0</v>
      </c>
    </row>
    <row r="572" spans="1:7" s="123" customFormat="1" ht="33.75" hidden="1" thickBot="1">
      <c r="A572" s="148" t="s">
        <v>548</v>
      </c>
      <c r="B572" s="192" t="s">
        <v>1057</v>
      </c>
      <c r="C572" s="193" t="s">
        <v>30</v>
      </c>
      <c r="D572" s="57" t="s">
        <v>31</v>
      </c>
      <c r="E572" s="465" t="s">
        <v>738</v>
      </c>
      <c r="F572" s="220"/>
      <c r="G572" s="114">
        <f>G573</f>
        <v>0</v>
      </c>
    </row>
    <row r="573" spans="1:7" s="232" customFormat="1" ht="33.75" hidden="1" thickBot="1">
      <c r="A573" s="103" t="s">
        <v>737</v>
      </c>
      <c r="B573" s="192" t="s">
        <v>1057</v>
      </c>
      <c r="C573" s="193" t="s">
        <v>30</v>
      </c>
      <c r="D573" s="57" t="s">
        <v>31</v>
      </c>
      <c r="E573" s="42" t="s">
        <v>748</v>
      </c>
      <c r="F573" s="218"/>
      <c r="G573" s="114">
        <f>G574</f>
        <v>0</v>
      </c>
    </row>
    <row r="574" spans="1:7" s="123" customFormat="1" ht="17.25" hidden="1" thickBot="1">
      <c r="A574" s="100" t="s">
        <v>719</v>
      </c>
      <c r="B574" s="270" t="s">
        <v>1057</v>
      </c>
      <c r="C574" s="271" t="s">
        <v>30</v>
      </c>
      <c r="D574" s="51" t="s">
        <v>31</v>
      </c>
      <c r="E574" s="38" t="s">
        <v>769</v>
      </c>
      <c r="F574" s="218"/>
      <c r="G574" s="114">
        <f>G575</f>
        <v>0</v>
      </c>
    </row>
    <row r="575" spans="1:7" s="123" customFormat="1" ht="33.75" hidden="1" thickBot="1">
      <c r="A575" s="100" t="s">
        <v>600</v>
      </c>
      <c r="B575" s="270" t="s">
        <v>1057</v>
      </c>
      <c r="C575" s="271" t="s">
        <v>30</v>
      </c>
      <c r="D575" s="51" t="s">
        <v>31</v>
      </c>
      <c r="E575" s="38" t="s">
        <v>771</v>
      </c>
      <c r="F575" s="218"/>
      <c r="G575" s="114">
        <f>G576</f>
        <v>0</v>
      </c>
    </row>
    <row r="576" spans="1:7" s="123" customFormat="1" ht="33.75" hidden="1" thickBot="1">
      <c r="A576" s="100" t="s">
        <v>512</v>
      </c>
      <c r="B576" s="270" t="s">
        <v>1057</v>
      </c>
      <c r="C576" s="271" t="s">
        <v>30</v>
      </c>
      <c r="D576" s="51" t="s">
        <v>31</v>
      </c>
      <c r="E576" s="38" t="s">
        <v>771</v>
      </c>
      <c r="F576" s="218">
        <v>240</v>
      </c>
      <c r="G576" s="114"/>
    </row>
    <row r="577" spans="1:7" ht="17.25" hidden="1" thickBot="1">
      <c r="A577" s="40" t="s">
        <v>4</v>
      </c>
      <c r="B577" s="87" t="s">
        <v>1057</v>
      </c>
      <c r="C577" s="41" t="s">
        <v>30</v>
      </c>
      <c r="D577" s="41" t="s">
        <v>36</v>
      </c>
      <c r="E577" s="42"/>
      <c r="F577" s="38"/>
      <c r="G577" s="63">
        <f>G578</f>
        <v>0</v>
      </c>
    </row>
    <row r="578" spans="1:7" s="123" customFormat="1" ht="33.75" hidden="1" thickBot="1">
      <c r="A578" s="148" t="s">
        <v>548</v>
      </c>
      <c r="B578" s="192" t="s">
        <v>1057</v>
      </c>
      <c r="C578" s="193" t="s">
        <v>30</v>
      </c>
      <c r="D578" s="57" t="s">
        <v>36</v>
      </c>
      <c r="E578" s="465" t="s">
        <v>738</v>
      </c>
      <c r="F578" s="220"/>
      <c r="G578" s="114">
        <f>G579</f>
        <v>0</v>
      </c>
    </row>
    <row r="579" spans="1:7" s="232" customFormat="1" ht="33.75" hidden="1" thickBot="1">
      <c r="A579" s="103" t="s">
        <v>737</v>
      </c>
      <c r="B579" s="192" t="s">
        <v>1057</v>
      </c>
      <c r="C579" s="193" t="s">
        <v>30</v>
      </c>
      <c r="D579" s="57" t="s">
        <v>36</v>
      </c>
      <c r="E579" s="42" t="s">
        <v>748</v>
      </c>
      <c r="F579" s="218"/>
      <c r="G579" s="114">
        <f>G580</f>
        <v>0</v>
      </c>
    </row>
    <row r="580" spans="1:7" s="123" customFormat="1" ht="33.75" hidden="1" thickBot="1">
      <c r="A580" s="100" t="s">
        <v>720</v>
      </c>
      <c r="B580" s="270" t="s">
        <v>1057</v>
      </c>
      <c r="C580" s="271" t="s">
        <v>30</v>
      </c>
      <c r="D580" s="51" t="s">
        <v>36</v>
      </c>
      <c r="E580" s="38" t="s">
        <v>774</v>
      </c>
      <c r="F580" s="218"/>
      <c r="G580" s="189">
        <f>G581</f>
        <v>0</v>
      </c>
    </row>
    <row r="581" spans="1:7" s="123" customFormat="1" ht="33.75" hidden="1" thickBot="1">
      <c r="A581" s="100" t="s">
        <v>600</v>
      </c>
      <c r="B581" s="270" t="s">
        <v>1057</v>
      </c>
      <c r="C581" s="271" t="s">
        <v>30</v>
      </c>
      <c r="D581" s="51" t="s">
        <v>36</v>
      </c>
      <c r="E581" s="38" t="s">
        <v>777</v>
      </c>
      <c r="F581" s="218"/>
      <c r="G581" s="114">
        <f>G582</f>
        <v>0</v>
      </c>
    </row>
    <row r="582" spans="1:7" s="123" customFormat="1" ht="33.75" hidden="1" thickBot="1">
      <c r="A582" s="100" t="s">
        <v>512</v>
      </c>
      <c r="B582" s="270" t="s">
        <v>1057</v>
      </c>
      <c r="C582" s="271" t="s">
        <v>30</v>
      </c>
      <c r="D582" s="51" t="s">
        <v>36</v>
      </c>
      <c r="E582" s="38" t="s">
        <v>777</v>
      </c>
      <c r="F582" s="218">
        <v>240</v>
      </c>
      <c r="G582" s="114"/>
    </row>
    <row r="583" spans="1:7" ht="33.75" hidden="1" thickBot="1">
      <c r="A583" s="179" t="s">
        <v>466</v>
      </c>
      <c r="B583" s="192" t="s">
        <v>1057</v>
      </c>
      <c r="C583" s="42" t="s">
        <v>30</v>
      </c>
      <c r="D583" s="42" t="s">
        <v>35</v>
      </c>
      <c r="E583" s="67"/>
      <c r="F583" s="48"/>
      <c r="G583" s="114">
        <f>G584</f>
        <v>0</v>
      </c>
    </row>
    <row r="584" spans="1:7" s="123" customFormat="1" ht="50.25" hidden="1" thickBot="1">
      <c r="A584" s="269" t="s">
        <v>736</v>
      </c>
      <c r="B584" s="192" t="s">
        <v>1057</v>
      </c>
      <c r="C584" s="42" t="s">
        <v>30</v>
      </c>
      <c r="D584" s="42" t="s">
        <v>35</v>
      </c>
      <c r="E584" s="467" t="s">
        <v>713</v>
      </c>
      <c r="F584" s="221"/>
      <c r="G584" s="114">
        <f>G585</f>
        <v>0</v>
      </c>
    </row>
    <row r="585" spans="1:7" s="123" customFormat="1" ht="33.75" hidden="1" thickBot="1">
      <c r="A585" s="213" t="s">
        <v>984</v>
      </c>
      <c r="B585" s="270" t="s">
        <v>1057</v>
      </c>
      <c r="C585" s="38" t="s">
        <v>30</v>
      </c>
      <c r="D585" s="38" t="s">
        <v>35</v>
      </c>
      <c r="E585" s="275" t="s">
        <v>985</v>
      </c>
      <c r="F585" s="238"/>
      <c r="G585" s="114">
        <f>G586</f>
        <v>0</v>
      </c>
    </row>
    <row r="586" spans="1:7" s="123" customFormat="1" ht="33.75" hidden="1" thickBot="1">
      <c r="A586" s="213" t="s">
        <v>1009</v>
      </c>
      <c r="B586" s="270" t="s">
        <v>1057</v>
      </c>
      <c r="C586" s="38" t="s">
        <v>30</v>
      </c>
      <c r="D586" s="38" t="s">
        <v>35</v>
      </c>
      <c r="E586" s="275" t="s">
        <v>986</v>
      </c>
      <c r="F586" s="238"/>
      <c r="G586" s="114">
        <f>G587</f>
        <v>0</v>
      </c>
    </row>
    <row r="587" spans="1:7" s="123" customFormat="1" ht="33.75" hidden="1" thickBot="1">
      <c r="A587" s="259" t="s">
        <v>512</v>
      </c>
      <c r="B587" s="270" t="s">
        <v>1057</v>
      </c>
      <c r="C587" s="38" t="s">
        <v>30</v>
      </c>
      <c r="D587" s="38" t="s">
        <v>35</v>
      </c>
      <c r="E587" s="275" t="s">
        <v>986</v>
      </c>
      <c r="F587" s="238">
        <v>240</v>
      </c>
      <c r="G587" s="189"/>
    </row>
    <row r="588" spans="1:7" s="1" customFormat="1" ht="17.25" hidden="1" thickBot="1">
      <c r="A588" s="40" t="s">
        <v>462</v>
      </c>
      <c r="B588" s="87" t="s">
        <v>1057</v>
      </c>
      <c r="C588" s="42" t="s">
        <v>33</v>
      </c>
      <c r="D588" s="42"/>
      <c r="E588" s="42"/>
      <c r="F588" s="38"/>
      <c r="G588" s="114">
        <f>G589</f>
        <v>0</v>
      </c>
    </row>
    <row r="589" spans="1:7" s="1" customFormat="1" ht="17.25" hidden="1" thickBot="1">
      <c r="A589" s="55" t="s">
        <v>5</v>
      </c>
      <c r="B589" s="87" t="s">
        <v>1057</v>
      </c>
      <c r="C589" s="56" t="s">
        <v>33</v>
      </c>
      <c r="D589" s="56" t="s">
        <v>31</v>
      </c>
      <c r="E589" s="42"/>
      <c r="F589" s="38"/>
      <c r="G589" s="63">
        <f>G590</f>
        <v>0</v>
      </c>
    </row>
    <row r="590" spans="1:7" s="123" customFormat="1" ht="33.75" hidden="1" thickBot="1">
      <c r="A590" s="103" t="s">
        <v>522</v>
      </c>
      <c r="B590" s="87" t="s">
        <v>1057</v>
      </c>
      <c r="C590" s="56" t="s">
        <v>33</v>
      </c>
      <c r="D590" s="56" t="s">
        <v>31</v>
      </c>
      <c r="E590" s="465" t="s">
        <v>695</v>
      </c>
      <c r="F590" s="218"/>
      <c r="G590" s="189">
        <f>G591</f>
        <v>0</v>
      </c>
    </row>
    <row r="591" spans="1:7" s="232" customFormat="1" ht="17.25" hidden="1" thickBot="1">
      <c r="A591" s="249" t="s">
        <v>730</v>
      </c>
      <c r="B591" s="87" t="s">
        <v>1057</v>
      </c>
      <c r="C591" s="56" t="s">
        <v>33</v>
      </c>
      <c r="D591" s="56" t="s">
        <v>31</v>
      </c>
      <c r="E591" s="42" t="s">
        <v>752</v>
      </c>
      <c r="F591" s="218"/>
      <c r="G591" s="189">
        <f>G592+G595</f>
        <v>0</v>
      </c>
    </row>
    <row r="592" spans="1:7" s="123" customFormat="1" ht="17.25" hidden="1" thickBot="1">
      <c r="A592" s="97" t="s">
        <v>872</v>
      </c>
      <c r="B592" s="88" t="s">
        <v>1057</v>
      </c>
      <c r="C592" s="107" t="s">
        <v>33</v>
      </c>
      <c r="D592" s="107" t="s">
        <v>31</v>
      </c>
      <c r="E592" s="38" t="s">
        <v>873</v>
      </c>
      <c r="F592" s="218"/>
      <c r="G592" s="189">
        <f>G593</f>
        <v>0</v>
      </c>
    </row>
    <row r="593" spans="1:7" s="123" customFormat="1" ht="33.75" hidden="1" thickBot="1">
      <c r="A593" s="97" t="s">
        <v>600</v>
      </c>
      <c r="B593" s="88" t="s">
        <v>1057</v>
      </c>
      <c r="C593" s="107" t="s">
        <v>33</v>
      </c>
      <c r="D593" s="107" t="s">
        <v>31</v>
      </c>
      <c r="E593" s="38" t="s">
        <v>876</v>
      </c>
      <c r="F593" s="218"/>
      <c r="G593" s="189">
        <f>G594</f>
        <v>0</v>
      </c>
    </row>
    <row r="594" spans="1:7" s="123" customFormat="1" ht="33.75" hidden="1" thickBot="1">
      <c r="A594" s="100" t="s">
        <v>512</v>
      </c>
      <c r="B594" s="88" t="s">
        <v>1057</v>
      </c>
      <c r="C594" s="107" t="s">
        <v>33</v>
      </c>
      <c r="D594" s="107" t="s">
        <v>31</v>
      </c>
      <c r="E594" s="38" t="s">
        <v>876</v>
      </c>
      <c r="F594" s="218">
        <v>240</v>
      </c>
      <c r="G594" s="189"/>
    </row>
    <row r="595" spans="1:7" s="123" customFormat="1" ht="17.25" hidden="1" thickBot="1">
      <c r="A595" s="97" t="s">
        <v>879</v>
      </c>
      <c r="B595" s="88" t="s">
        <v>1057</v>
      </c>
      <c r="C595" s="107" t="s">
        <v>33</v>
      </c>
      <c r="D595" s="107" t="s">
        <v>31</v>
      </c>
      <c r="E595" s="38" t="s">
        <v>880</v>
      </c>
      <c r="F595" s="218"/>
      <c r="G595" s="189">
        <f>G596</f>
        <v>0</v>
      </c>
    </row>
    <row r="596" spans="1:7" s="123" customFormat="1" ht="33.75" hidden="1" thickBot="1">
      <c r="A596" s="97" t="s">
        <v>600</v>
      </c>
      <c r="B596" s="88" t="s">
        <v>1057</v>
      </c>
      <c r="C596" s="107" t="s">
        <v>33</v>
      </c>
      <c r="D596" s="107" t="s">
        <v>31</v>
      </c>
      <c r="E596" s="38" t="s">
        <v>882</v>
      </c>
      <c r="F596" s="218"/>
      <c r="G596" s="189">
        <f>G597</f>
        <v>0</v>
      </c>
    </row>
    <row r="597" spans="1:7" s="123" customFormat="1" ht="33.75" hidden="1" thickBot="1">
      <c r="A597" s="100" t="s">
        <v>512</v>
      </c>
      <c r="B597" s="88" t="s">
        <v>1057</v>
      </c>
      <c r="C597" s="107" t="s">
        <v>33</v>
      </c>
      <c r="D597" s="107" t="s">
        <v>31</v>
      </c>
      <c r="E597" s="38" t="s">
        <v>882</v>
      </c>
      <c r="F597" s="218">
        <v>240</v>
      </c>
      <c r="G597" s="189">
        <v>0</v>
      </c>
    </row>
    <row r="598" spans="1:7" ht="17.25" hidden="1" thickBot="1">
      <c r="A598" s="102" t="s">
        <v>61</v>
      </c>
      <c r="B598" s="87" t="s">
        <v>1057</v>
      </c>
      <c r="C598" s="42" t="s">
        <v>39</v>
      </c>
      <c r="D598" s="42"/>
      <c r="E598" s="42"/>
      <c r="F598" s="48"/>
      <c r="G598" s="189">
        <f>G599</f>
        <v>0</v>
      </c>
    </row>
    <row r="599" spans="1:7" ht="17.25" hidden="1" thickBot="1">
      <c r="A599" s="103" t="s">
        <v>332</v>
      </c>
      <c r="B599" s="104" t="s">
        <v>1057</v>
      </c>
      <c r="C599" s="42" t="s">
        <v>39</v>
      </c>
      <c r="D599" s="41" t="s">
        <v>31</v>
      </c>
      <c r="E599" s="42"/>
      <c r="F599" s="48"/>
      <c r="G599" s="63">
        <f>G600</f>
        <v>0</v>
      </c>
    </row>
    <row r="600" spans="1:7" s="232" customFormat="1" ht="50.25" hidden="1" thickBot="1">
      <c r="A600" s="103" t="s">
        <v>561</v>
      </c>
      <c r="B600" s="104" t="s">
        <v>1057</v>
      </c>
      <c r="C600" s="42" t="s">
        <v>39</v>
      </c>
      <c r="D600" s="41" t="s">
        <v>31</v>
      </c>
      <c r="E600" s="242" t="s">
        <v>739</v>
      </c>
      <c r="F600" s="218"/>
      <c r="G600" s="189">
        <f>G601</f>
        <v>0</v>
      </c>
    </row>
    <row r="601" spans="1:7" s="123" customFormat="1" ht="21" customHeight="1" hidden="1">
      <c r="A601" s="100" t="s">
        <v>962</v>
      </c>
      <c r="B601" s="246" t="s">
        <v>1057</v>
      </c>
      <c r="C601" s="38" t="s">
        <v>39</v>
      </c>
      <c r="D601" s="37" t="s">
        <v>31</v>
      </c>
      <c r="E601" s="38" t="s">
        <v>901</v>
      </c>
      <c r="F601" s="218"/>
      <c r="G601" s="189">
        <f>G602</f>
        <v>0</v>
      </c>
    </row>
    <row r="602" spans="1:7" s="123" customFormat="1" ht="16.5" customHeight="1" hidden="1">
      <c r="A602" s="100" t="s">
        <v>572</v>
      </c>
      <c r="B602" s="246" t="s">
        <v>1057</v>
      </c>
      <c r="C602" s="38" t="s">
        <v>39</v>
      </c>
      <c r="D602" s="37" t="s">
        <v>31</v>
      </c>
      <c r="E602" s="38" t="s">
        <v>963</v>
      </c>
      <c r="F602" s="218"/>
      <c r="G602" s="189">
        <f>G603</f>
        <v>0</v>
      </c>
    </row>
    <row r="603" spans="1:7" s="123" customFormat="1" ht="21" customHeight="1" hidden="1">
      <c r="A603" s="100" t="s">
        <v>573</v>
      </c>
      <c r="B603" s="246" t="s">
        <v>1057</v>
      </c>
      <c r="C603" s="38" t="s">
        <v>39</v>
      </c>
      <c r="D603" s="37" t="s">
        <v>31</v>
      </c>
      <c r="E603" s="38" t="s">
        <v>963</v>
      </c>
      <c r="F603" s="218">
        <v>410</v>
      </c>
      <c r="G603" s="189"/>
    </row>
    <row r="604" spans="1:8" ht="33.75" hidden="1" thickBot="1">
      <c r="A604" s="81" t="s">
        <v>392</v>
      </c>
      <c r="B604" s="82" t="s">
        <v>1057</v>
      </c>
      <c r="C604" s="83"/>
      <c r="D604" s="83"/>
      <c r="E604" s="83"/>
      <c r="F604" s="83"/>
      <c r="G604" s="501">
        <f>G605+G613+G619+G625+G636+G673+G681+G688+G694</f>
        <v>0</v>
      </c>
      <c r="H604" s="14"/>
    </row>
    <row r="605" spans="1:7" ht="17.25" hidden="1" thickBot="1">
      <c r="A605" s="55" t="s">
        <v>204</v>
      </c>
      <c r="B605" s="85" t="s">
        <v>1057</v>
      </c>
      <c r="C605" s="57" t="s">
        <v>31</v>
      </c>
      <c r="D605" s="57"/>
      <c r="E605" s="57"/>
      <c r="F605" s="51"/>
      <c r="G605" s="114">
        <f>G606</f>
        <v>0</v>
      </c>
    </row>
    <row r="606" spans="1:7" ht="34.5" customHeight="1" hidden="1">
      <c r="A606" s="40" t="s">
        <v>284</v>
      </c>
      <c r="B606" s="87" t="s">
        <v>1057</v>
      </c>
      <c r="C606" s="41" t="s">
        <v>31</v>
      </c>
      <c r="D606" s="41" t="s">
        <v>37</v>
      </c>
      <c r="E606" s="42"/>
      <c r="F606" s="38"/>
      <c r="G606" s="114">
        <f>G607</f>
        <v>0</v>
      </c>
    </row>
    <row r="607" spans="1:7" s="123" customFormat="1" ht="50.25" hidden="1" thickBot="1">
      <c r="A607" s="269" t="s">
        <v>736</v>
      </c>
      <c r="B607" s="87" t="s">
        <v>1057</v>
      </c>
      <c r="C607" s="41" t="s">
        <v>31</v>
      </c>
      <c r="D607" s="41" t="s">
        <v>37</v>
      </c>
      <c r="E607" s="467" t="s">
        <v>713</v>
      </c>
      <c r="F607" s="221"/>
      <c r="G607" s="316">
        <f>G608</f>
        <v>0</v>
      </c>
    </row>
    <row r="608" spans="1:7" s="123" customFormat="1" ht="17.25" hidden="1" thickBot="1">
      <c r="A608" s="211" t="s">
        <v>814</v>
      </c>
      <c r="B608" s="88" t="s">
        <v>1057</v>
      </c>
      <c r="C608" s="37" t="s">
        <v>31</v>
      </c>
      <c r="D608" s="37" t="s">
        <v>37</v>
      </c>
      <c r="E608" s="470" t="s">
        <v>815</v>
      </c>
      <c r="F608" s="238"/>
      <c r="G608" s="63">
        <f>G609</f>
        <v>0</v>
      </c>
    </row>
    <row r="609" spans="1:7" s="123" customFormat="1" ht="17.25" hidden="1" thickBot="1">
      <c r="A609" s="211" t="s">
        <v>511</v>
      </c>
      <c r="B609" s="88" t="s">
        <v>1057</v>
      </c>
      <c r="C609" s="37" t="s">
        <v>31</v>
      </c>
      <c r="D609" s="37" t="s">
        <v>37</v>
      </c>
      <c r="E609" s="470" t="s">
        <v>820</v>
      </c>
      <c r="F609" s="238"/>
      <c r="G609" s="63">
        <f>G610+G611+G612</f>
        <v>0</v>
      </c>
    </row>
    <row r="610" spans="1:7" s="123" customFormat="1" ht="33.75" hidden="1" thickBot="1">
      <c r="A610" s="100" t="s">
        <v>509</v>
      </c>
      <c r="B610" s="88" t="s">
        <v>1057</v>
      </c>
      <c r="C610" s="37" t="s">
        <v>31</v>
      </c>
      <c r="D610" s="37" t="s">
        <v>37</v>
      </c>
      <c r="E610" s="470" t="s">
        <v>820</v>
      </c>
      <c r="F610" s="218">
        <v>120</v>
      </c>
      <c r="G610" s="63"/>
    </row>
    <row r="611" spans="1:7" s="123" customFormat="1" ht="33.75" hidden="1" thickBot="1">
      <c r="A611" s="100" t="s">
        <v>512</v>
      </c>
      <c r="B611" s="88" t="s">
        <v>1057</v>
      </c>
      <c r="C611" s="37" t="s">
        <v>31</v>
      </c>
      <c r="D611" s="37" t="s">
        <v>37</v>
      </c>
      <c r="E611" s="470" t="s">
        <v>820</v>
      </c>
      <c r="F611" s="218">
        <v>240</v>
      </c>
      <c r="G611" s="63"/>
    </row>
    <row r="612" spans="1:7" s="123" customFormat="1" ht="17.25" hidden="1" thickBot="1">
      <c r="A612" s="259" t="s">
        <v>514</v>
      </c>
      <c r="B612" s="88" t="s">
        <v>1057</v>
      </c>
      <c r="C612" s="37" t="s">
        <v>31</v>
      </c>
      <c r="D612" s="37" t="s">
        <v>37</v>
      </c>
      <c r="E612" s="470" t="s">
        <v>820</v>
      </c>
      <c r="F612" s="218">
        <v>850</v>
      </c>
      <c r="G612" s="63"/>
    </row>
    <row r="613" spans="1:7" ht="17.25" hidden="1" thickBot="1">
      <c r="A613" s="329" t="s">
        <v>333</v>
      </c>
      <c r="B613" s="330" t="s">
        <v>1057</v>
      </c>
      <c r="C613" s="331" t="s">
        <v>36</v>
      </c>
      <c r="D613" s="332"/>
      <c r="E613" s="332"/>
      <c r="F613" s="344"/>
      <c r="G613" s="504">
        <f>G614</f>
        <v>0</v>
      </c>
    </row>
    <row r="614" spans="1:7" ht="17.25" hidden="1" thickBot="1">
      <c r="A614" s="333" t="s">
        <v>334</v>
      </c>
      <c r="B614" s="334" t="s">
        <v>1057</v>
      </c>
      <c r="C614" s="335" t="s">
        <v>36</v>
      </c>
      <c r="D614" s="336" t="s">
        <v>40</v>
      </c>
      <c r="E614" s="336"/>
      <c r="F614" s="343"/>
      <c r="G614" s="345">
        <f>G615</f>
        <v>0</v>
      </c>
    </row>
    <row r="615" spans="1:7" s="1" customFormat="1" ht="54.75" customHeight="1" hidden="1">
      <c r="A615" s="329" t="s">
        <v>632</v>
      </c>
      <c r="B615" s="337" t="s">
        <v>1057</v>
      </c>
      <c r="C615" s="335" t="s">
        <v>36</v>
      </c>
      <c r="D615" s="336" t="s">
        <v>40</v>
      </c>
      <c r="E615" s="338" t="s">
        <v>684</v>
      </c>
      <c r="F615" s="344"/>
      <c r="G615" s="505">
        <f>G616</f>
        <v>0</v>
      </c>
    </row>
    <row r="616" spans="1:7" ht="18.75" customHeight="1" hidden="1">
      <c r="A616" s="329" t="s">
        <v>205</v>
      </c>
      <c r="B616" s="337" t="s">
        <v>1057</v>
      </c>
      <c r="C616" s="335" t="s">
        <v>36</v>
      </c>
      <c r="D616" s="336" t="s">
        <v>40</v>
      </c>
      <c r="E616" s="332" t="s">
        <v>700</v>
      </c>
      <c r="F616" s="339"/>
      <c r="G616" s="505">
        <f>G617</f>
        <v>0</v>
      </c>
    </row>
    <row r="617" spans="1:7" ht="33.75" hidden="1" thickBot="1">
      <c r="A617" s="340" t="s">
        <v>335</v>
      </c>
      <c r="B617" s="341" t="s">
        <v>1057</v>
      </c>
      <c r="C617" s="342" t="s">
        <v>36</v>
      </c>
      <c r="D617" s="343" t="s">
        <v>40</v>
      </c>
      <c r="E617" s="344" t="s">
        <v>983</v>
      </c>
      <c r="F617" s="344"/>
      <c r="G617" s="345">
        <f>G618</f>
        <v>0</v>
      </c>
    </row>
    <row r="618" spans="1:7" ht="17.25" hidden="1" thickBot="1">
      <c r="A618" s="346" t="s">
        <v>574</v>
      </c>
      <c r="B618" s="341" t="s">
        <v>1057</v>
      </c>
      <c r="C618" s="342" t="s">
        <v>36</v>
      </c>
      <c r="D618" s="343" t="s">
        <v>40</v>
      </c>
      <c r="E618" s="344" t="s">
        <v>983</v>
      </c>
      <c r="F618" s="344" t="s">
        <v>575</v>
      </c>
      <c r="G618" s="345"/>
    </row>
    <row r="619" spans="1:7" s="1" customFormat="1" ht="33.75" hidden="1" thickBot="1">
      <c r="A619" s="40" t="s">
        <v>109</v>
      </c>
      <c r="B619" s="87" t="s">
        <v>1057</v>
      </c>
      <c r="C619" s="42" t="s">
        <v>40</v>
      </c>
      <c r="D619" s="42"/>
      <c r="E619" s="42"/>
      <c r="F619" s="38"/>
      <c r="G619" s="189">
        <f>G620</f>
        <v>0</v>
      </c>
    </row>
    <row r="620" spans="1:7" ht="33.75" hidden="1" thickBot="1">
      <c r="A620" s="40" t="s">
        <v>329</v>
      </c>
      <c r="B620" s="87" t="s">
        <v>1057</v>
      </c>
      <c r="C620" s="41" t="s">
        <v>40</v>
      </c>
      <c r="D620" s="41" t="s">
        <v>32</v>
      </c>
      <c r="E620" s="41"/>
      <c r="F620" s="37"/>
      <c r="G620" s="63">
        <f>G621</f>
        <v>0</v>
      </c>
    </row>
    <row r="621" spans="1:7" s="123" customFormat="1" ht="66.75" hidden="1" thickBot="1">
      <c r="A621" s="103" t="s">
        <v>729</v>
      </c>
      <c r="B621" s="87" t="s">
        <v>1057</v>
      </c>
      <c r="C621" s="41" t="s">
        <v>40</v>
      </c>
      <c r="D621" s="41" t="s">
        <v>32</v>
      </c>
      <c r="E621" s="242" t="s">
        <v>704</v>
      </c>
      <c r="F621" s="218"/>
      <c r="G621" s="189">
        <f>G622</f>
        <v>0</v>
      </c>
    </row>
    <row r="622" spans="1:7" s="123" customFormat="1" ht="33.75" hidden="1" thickBot="1">
      <c r="A622" s="100" t="s">
        <v>798</v>
      </c>
      <c r="B622" s="88" t="s">
        <v>1057</v>
      </c>
      <c r="C622" s="37" t="s">
        <v>40</v>
      </c>
      <c r="D622" s="37" t="s">
        <v>32</v>
      </c>
      <c r="E622" s="38" t="s">
        <v>799</v>
      </c>
      <c r="F622" s="218"/>
      <c r="G622" s="189">
        <f>G623</f>
        <v>0</v>
      </c>
    </row>
    <row r="623" spans="1:7" s="123" customFormat="1" ht="50.25" hidden="1" thickBot="1">
      <c r="A623" s="100" t="s">
        <v>619</v>
      </c>
      <c r="B623" s="88" t="s">
        <v>1057</v>
      </c>
      <c r="C623" s="37" t="s">
        <v>40</v>
      </c>
      <c r="D623" s="37" t="s">
        <v>32</v>
      </c>
      <c r="E623" s="38" t="s">
        <v>1006</v>
      </c>
      <c r="F623" s="218"/>
      <c r="G623" s="189">
        <f>G624</f>
        <v>0</v>
      </c>
    </row>
    <row r="624" spans="1:7" s="123" customFormat="1" ht="17.25" hidden="1" thickBot="1">
      <c r="A624" s="100" t="s">
        <v>155</v>
      </c>
      <c r="B624" s="88" t="s">
        <v>1057</v>
      </c>
      <c r="C624" s="37" t="s">
        <v>40</v>
      </c>
      <c r="D624" s="37" t="s">
        <v>32</v>
      </c>
      <c r="E624" s="38" t="s">
        <v>1006</v>
      </c>
      <c r="F624" s="218">
        <v>540</v>
      </c>
      <c r="G624" s="189"/>
    </row>
    <row r="625" spans="1:7" ht="17.25" hidden="1" thickBot="1">
      <c r="A625" s="112" t="s">
        <v>206</v>
      </c>
      <c r="B625" s="90" t="s">
        <v>1057</v>
      </c>
      <c r="C625" s="70" t="s">
        <v>34</v>
      </c>
      <c r="D625" s="70"/>
      <c r="E625" s="70"/>
      <c r="F625" s="73"/>
      <c r="G625" s="189">
        <f>G626</f>
        <v>0</v>
      </c>
    </row>
    <row r="626" spans="1:7" ht="17.25" hidden="1" thickBot="1">
      <c r="A626" s="55" t="s">
        <v>42</v>
      </c>
      <c r="B626" s="85" t="s">
        <v>1057</v>
      </c>
      <c r="C626" s="57" t="s">
        <v>34</v>
      </c>
      <c r="D626" s="57" t="s">
        <v>94</v>
      </c>
      <c r="E626" s="57"/>
      <c r="F626" s="38"/>
      <c r="G626" s="189">
        <f>G627+G632</f>
        <v>0</v>
      </c>
    </row>
    <row r="627" spans="1:7" s="123" customFormat="1" ht="17.25" hidden="1" thickBot="1">
      <c r="A627" s="103" t="s">
        <v>537</v>
      </c>
      <c r="B627" s="85" t="s">
        <v>1057</v>
      </c>
      <c r="C627" s="57" t="s">
        <v>34</v>
      </c>
      <c r="D627" s="57" t="s">
        <v>94</v>
      </c>
      <c r="E627" s="242" t="s">
        <v>744</v>
      </c>
      <c r="F627" s="218"/>
      <c r="G627" s="189">
        <f>G628</f>
        <v>0</v>
      </c>
    </row>
    <row r="628" spans="1:7" s="232" customFormat="1" ht="17.25" hidden="1" thickBot="1">
      <c r="A628" s="103" t="s">
        <v>578</v>
      </c>
      <c r="B628" s="106" t="s">
        <v>1057</v>
      </c>
      <c r="C628" s="51" t="s">
        <v>34</v>
      </c>
      <c r="D628" s="51" t="s">
        <v>94</v>
      </c>
      <c r="E628" s="42" t="s">
        <v>757</v>
      </c>
      <c r="F628" s="218"/>
      <c r="G628" s="189">
        <f>G629</f>
        <v>0</v>
      </c>
    </row>
    <row r="629" spans="1:7" s="123" customFormat="1" ht="33.75" customHeight="1" hidden="1">
      <c r="A629" s="264" t="s">
        <v>842</v>
      </c>
      <c r="B629" s="106" t="s">
        <v>1057</v>
      </c>
      <c r="C629" s="51" t="s">
        <v>34</v>
      </c>
      <c r="D629" s="51" t="s">
        <v>94</v>
      </c>
      <c r="E629" s="38" t="s">
        <v>839</v>
      </c>
      <c r="F629" s="218"/>
      <c r="G629" s="189">
        <f>G630</f>
        <v>0</v>
      </c>
    </row>
    <row r="630" spans="1:7" s="123" customFormat="1" ht="55.5" customHeight="1" hidden="1">
      <c r="A630" s="264" t="s">
        <v>844</v>
      </c>
      <c r="B630" s="106" t="s">
        <v>1057</v>
      </c>
      <c r="C630" s="51" t="s">
        <v>34</v>
      </c>
      <c r="D630" s="51" t="s">
        <v>94</v>
      </c>
      <c r="E630" s="38" t="s">
        <v>845</v>
      </c>
      <c r="F630" s="218"/>
      <c r="G630" s="189">
        <f>G631</f>
        <v>0</v>
      </c>
    </row>
    <row r="631" spans="1:7" s="123" customFormat="1" ht="17.25" hidden="1" thickBot="1">
      <c r="A631" s="77" t="s">
        <v>155</v>
      </c>
      <c r="B631" s="106" t="s">
        <v>1057</v>
      </c>
      <c r="C631" s="51" t="s">
        <v>34</v>
      </c>
      <c r="D631" s="51" t="s">
        <v>94</v>
      </c>
      <c r="E631" s="38" t="s">
        <v>845</v>
      </c>
      <c r="F631" s="218">
        <v>540</v>
      </c>
      <c r="G631" s="189"/>
    </row>
    <row r="632" spans="1:7" s="123" customFormat="1" ht="33.75" hidden="1" thickBot="1">
      <c r="A632" s="103" t="s">
        <v>954</v>
      </c>
      <c r="B632" s="90" t="s">
        <v>1057</v>
      </c>
      <c r="C632" s="42" t="s">
        <v>34</v>
      </c>
      <c r="D632" s="42" t="s">
        <v>94</v>
      </c>
      <c r="E632" s="242" t="s">
        <v>712</v>
      </c>
      <c r="F632" s="218"/>
      <c r="G632" s="189">
        <f>G633</f>
        <v>0</v>
      </c>
    </row>
    <row r="633" spans="1:7" s="123" customFormat="1" ht="17.25" hidden="1" thickBot="1">
      <c r="A633" s="100" t="s">
        <v>955</v>
      </c>
      <c r="B633" s="91" t="s">
        <v>1057</v>
      </c>
      <c r="C633" s="38" t="s">
        <v>34</v>
      </c>
      <c r="D633" s="38" t="s">
        <v>94</v>
      </c>
      <c r="E633" s="38" t="s">
        <v>956</v>
      </c>
      <c r="F633" s="218"/>
      <c r="G633" s="189">
        <f>G634</f>
        <v>0</v>
      </c>
    </row>
    <row r="634" spans="1:7" s="123" customFormat="1" ht="37.5" customHeight="1" hidden="1">
      <c r="A634" s="100" t="s">
        <v>621</v>
      </c>
      <c r="B634" s="91" t="s">
        <v>1057</v>
      </c>
      <c r="C634" s="38" t="s">
        <v>34</v>
      </c>
      <c r="D634" s="38" t="s">
        <v>94</v>
      </c>
      <c r="E634" s="38" t="s">
        <v>959</v>
      </c>
      <c r="F634" s="218"/>
      <c r="G634" s="189">
        <f>G635</f>
        <v>0</v>
      </c>
    </row>
    <row r="635" spans="1:7" s="123" customFormat="1" ht="17.25" hidden="1" thickBot="1">
      <c r="A635" s="77" t="s">
        <v>155</v>
      </c>
      <c r="B635" s="91" t="s">
        <v>1057</v>
      </c>
      <c r="C635" s="38" t="s">
        <v>34</v>
      </c>
      <c r="D635" s="38" t="s">
        <v>94</v>
      </c>
      <c r="E635" s="38" t="s">
        <v>959</v>
      </c>
      <c r="F635" s="218">
        <v>540</v>
      </c>
      <c r="G635" s="189"/>
    </row>
    <row r="636" spans="1:7" s="1" customFormat="1" ht="17.25" hidden="1" thickBot="1">
      <c r="A636" s="40" t="s">
        <v>208</v>
      </c>
      <c r="B636" s="90" t="s">
        <v>1057</v>
      </c>
      <c r="C636" s="42" t="s">
        <v>35</v>
      </c>
      <c r="D636" s="42"/>
      <c r="E636" s="42"/>
      <c r="F636" s="38"/>
      <c r="G636" s="189">
        <f>G637+G643+G663</f>
        <v>0</v>
      </c>
    </row>
    <row r="637" spans="1:7" ht="17.25" hidden="1" thickBot="1">
      <c r="A637" s="198" t="s">
        <v>209</v>
      </c>
      <c r="B637" s="272" t="s">
        <v>1057</v>
      </c>
      <c r="C637" s="273" t="s">
        <v>35</v>
      </c>
      <c r="D637" s="122" t="s">
        <v>31</v>
      </c>
      <c r="E637" s="122"/>
      <c r="F637" s="128"/>
      <c r="G637" s="63">
        <f>G638</f>
        <v>0</v>
      </c>
    </row>
    <row r="638" spans="1:7" s="123" customFormat="1" ht="1.5" customHeight="1" hidden="1">
      <c r="A638" s="103" t="s">
        <v>537</v>
      </c>
      <c r="B638" s="85" t="s">
        <v>1057</v>
      </c>
      <c r="C638" s="273" t="s">
        <v>35</v>
      </c>
      <c r="D638" s="122" t="s">
        <v>31</v>
      </c>
      <c r="E638" s="242" t="s">
        <v>744</v>
      </c>
      <c r="F638" s="218"/>
      <c r="G638" s="189">
        <f>G639</f>
        <v>0</v>
      </c>
    </row>
    <row r="639" spans="1:7" s="232" customFormat="1" ht="50.25" hidden="1" thickBot="1">
      <c r="A639" s="148" t="s">
        <v>601</v>
      </c>
      <c r="B639" s="272" t="s">
        <v>1057</v>
      </c>
      <c r="C639" s="273" t="s">
        <v>35</v>
      </c>
      <c r="D639" s="122" t="s">
        <v>31</v>
      </c>
      <c r="E639" s="57" t="s">
        <v>756</v>
      </c>
      <c r="F639" s="220"/>
      <c r="G639" s="114">
        <f>G640</f>
        <v>0</v>
      </c>
    </row>
    <row r="640" spans="1:7" s="123" customFormat="1" ht="33.75" hidden="1" thickBot="1">
      <c r="A640" s="211" t="s">
        <v>837</v>
      </c>
      <c r="B640" s="274" t="s">
        <v>1057</v>
      </c>
      <c r="C640" s="146" t="s">
        <v>35</v>
      </c>
      <c r="D640" s="128" t="s">
        <v>31</v>
      </c>
      <c r="E640" s="38" t="s">
        <v>843</v>
      </c>
      <c r="F640" s="218"/>
      <c r="G640" s="189">
        <f>G641</f>
        <v>0</v>
      </c>
    </row>
    <row r="641" spans="1:7" s="123" customFormat="1" ht="83.25" hidden="1" thickBot="1">
      <c r="A641" s="211" t="s">
        <v>622</v>
      </c>
      <c r="B641" s="274" t="s">
        <v>1057</v>
      </c>
      <c r="C641" s="146" t="s">
        <v>35</v>
      </c>
      <c r="D641" s="128" t="s">
        <v>31</v>
      </c>
      <c r="E641" s="38" t="s">
        <v>846</v>
      </c>
      <c r="F641" s="218"/>
      <c r="G641" s="189">
        <f>G642</f>
        <v>0</v>
      </c>
    </row>
    <row r="642" spans="1:7" s="123" customFormat="1" ht="17.25" hidden="1" thickBot="1">
      <c r="A642" s="77" t="s">
        <v>155</v>
      </c>
      <c r="B642" s="274" t="s">
        <v>1057</v>
      </c>
      <c r="C642" s="146" t="s">
        <v>35</v>
      </c>
      <c r="D642" s="128" t="s">
        <v>31</v>
      </c>
      <c r="E642" s="38" t="s">
        <v>846</v>
      </c>
      <c r="F642" s="218">
        <v>540</v>
      </c>
      <c r="G642" s="189"/>
    </row>
    <row r="643" spans="1:7" ht="17.25" hidden="1" thickBot="1">
      <c r="A643" s="40" t="s">
        <v>210</v>
      </c>
      <c r="B643" s="90" t="s">
        <v>1057</v>
      </c>
      <c r="C643" s="41" t="s">
        <v>35</v>
      </c>
      <c r="D643" s="41" t="s">
        <v>36</v>
      </c>
      <c r="E643" s="49"/>
      <c r="F643" s="38"/>
      <c r="G643" s="189">
        <f>G644+G648+G659</f>
        <v>0</v>
      </c>
    </row>
    <row r="644" spans="1:7" s="123" customFormat="1" ht="50.25" hidden="1" thickBot="1">
      <c r="A644" s="103" t="s">
        <v>556</v>
      </c>
      <c r="B644" s="90" t="s">
        <v>1057</v>
      </c>
      <c r="C644" s="41" t="s">
        <v>35</v>
      </c>
      <c r="D644" s="41" t="s">
        <v>36</v>
      </c>
      <c r="E644" s="242" t="s">
        <v>710</v>
      </c>
      <c r="F644" s="218"/>
      <c r="G644" s="189">
        <f>G645</f>
        <v>0</v>
      </c>
    </row>
    <row r="645" spans="1:7" s="123" customFormat="1" ht="35.25" customHeight="1" hidden="1">
      <c r="A645" s="62" t="s">
        <v>801</v>
      </c>
      <c r="B645" s="91" t="s">
        <v>1057</v>
      </c>
      <c r="C645" s="37" t="s">
        <v>35</v>
      </c>
      <c r="D645" s="37" t="s">
        <v>36</v>
      </c>
      <c r="E645" s="236" t="s">
        <v>802</v>
      </c>
      <c r="F645" s="218"/>
      <c r="G645" s="189">
        <f>G646</f>
        <v>0</v>
      </c>
    </row>
    <row r="646" spans="1:7" s="123" customFormat="1" ht="50.25" hidden="1" thickBot="1">
      <c r="A646" s="62" t="s">
        <v>620</v>
      </c>
      <c r="B646" s="91" t="s">
        <v>1057</v>
      </c>
      <c r="C646" s="37" t="s">
        <v>35</v>
      </c>
      <c r="D646" s="37" t="s">
        <v>36</v>
      </c>
      <c r="E646" s="236" t="s">
        <v>803</v>
      </c>
      <c r="F646" s="218"/>
      <c r="G646" s="189">
        <f>G647</f>
        <v>0</v>
      </c>
    </row>
    <row r="647" spans="1:7" s="123" customFormat="1" ht="17.25" hidden="1" thickBot="1">
      <c r="A647" s="77" t="s">
        <v>155</v>
      </c>
      <c r="B647" s="91" t="s">
        <v>1057</v>
      </c>
      <c r="C647" s="37" t="s">
        <v>35</v>
      </c>
      <c r="D647" s="37" t="s">
        <v>36</v>
      </c>
      <c r="E647" s="236" t="s">
        <v>803</v>
      </c>
      <c r="F647" s="218">
        <v>540</v>
      </c>
      <c r="G647" s="189"/>
    </row>
    <row r="648" spans="1:7" s="123" customFormat="1" ht="51" customHeight="1" hidden="1">
      <c r="A648" s="103" t="s">
        <v>579</v>
      </c>
      <c r="B648" s="90" t="s">
        <v>1057</v>
      </c>
      <c r="C648" s="41" t="s">
        <v>35</v>
      </c>
      <c r="D648" s="41" t="s">
        <v>36</v>
      </c>
      <c r="E648" s="242" t="s">
        <v>711</v>
      </c>
      <c r="F648" s="218"/>
      <c r="G648" s="189">
        <f>G649+G655</f>
        <v>0</v>
      </c>
    </row>
    <row r="649" spans="1:7" s="232" customFormat="1" ht="33.75" hidden="1" thickBot="1">
      <c r="A649" s="103" t="s">
        <v>345</v>
      </c>
      <c r="B649" s="90" t="s">
        <v>1057</v>
      </c>
      <c r="C649" s="41" t="s">
        <v>35</v>
      </c>
      <c r="D649" s="41" t="s">
        <v>36</v>
      </c>
      <c r="E649" s="42" t="s">
        <v>755</v>
      </c>
      <c r="F649" s="218"/>
      <c r="G649" s="189">
        <f>G650</f>
        <v>0</v>
      </c>
    </row>
    <row r="650" spans="1:7" s="123" customFormat="1" ht="17.25" hidden="1" thickBot="1">
      <c r="A650" s="100" t="s">
        <v>850</v>
      </c>
      <c r="B650" s="91" t="s">
        <v>1057</v>
      </c>
      <c r="C650" s="37" t="s">
        <v>35</v>
      </c>
      <c r="D650" s="37" t="s">
        <v>36</v>
      </c>
      <c r="E650" s="38" t="s">
        <v>849</v>
      </c>
      <c r="F650" s="218"/>
      <c r="G650" s="189">
        <f>G651+G653</f>
        <v>0</v>
      </c>
    </row>
    <row r="651" spans="1:7" s="123" customFormat="1" ht="50.25" hidden="1" thickBot="1">
      <c r="A651" s="265" t="s">
        <v>848</v>
      </c>
      <c r="B651" s="91" t="s">
        <v>1057</v>
      </c>
      <c r="C651" s="37" t="s">
        <v>35</v>
      </c>
      <c r="D651" s="37" t="s">
        <v>36</v>
      </c>
      <c r="E651" s="38" t="s">
        <v>852</v>
      </c>
      <c r="F651" s="218"/>
      <c r="G651" s="189">
        <f>G652</f>
        <v>0</v>
      </c>
    </row>
    <row r="652" spans="1:7" s="123" customFormat="1" ht="17.25" hidden="1" thickBot="1">
      <c r="A652" s="77" t="s">
        <v>155</v>
      </c>
      <c r="B652" s="91" t="s">
        <v>1057</v>
      </c>
      <c r="C652" s="37" t="s">
        <v>35</v>
      </c>
      <c r="D652" s="37" t="s">
        <v>36</v>
      </c>
      <c r="E652" s="38" t="s">
        <v>852</v>
      </c>
      <c r="F652" s="218">
        <v>540</v>
      </c>
      <c r="G652" s="189"/>
    </row>
    <row r="653" spans="1:7" s="123" customFormat="1" ht="50.25" hidden="1" thickBot="1">
      <c r="A653" s="36" t="s">
        <v>851</v>
      </c>
      <c r="B653" s="91" t="s">
        <v>1057</v>
      </c>
      <c r="C653" s="37" t="s">
        <v>35</v>
      </c>
      <c r="D653" s="37" t="s">
        <v>36</v>
      </c>
      <c r="E653" s="38" t="s">
        <v>853</v>
      </c>
      <c r="F653" s="218"/>
      <c r="G653" s="189">
        <f>G654</f>
        <v>0</v>
      </c>
    </row>
    <row r="654" spans="1:7" s="123" customFormat="1" ht="17.25" hidden="1" thickBot="1">
      <c r="A654" s="77" t="s">
        <v>155</v>
      </c>
      <c r="B654" s="91" t="s">
        <v>1057</v>
      </c>
      <c r="C654" s="37" t="s">
        <v>35</v>
      </c>
      <c r="D654" s="37" t="s">
        <v>36</v>
      </c>
      <c r="E654" s="38" t="s">
        <v>853</v>
      </c>
      <c r="F654" s="218">
        <v>540</v>
      </c>
      <c r="G654" s="189"/>
    </row>
    <row r="655" spans="1:7" s="232" customFormat="1" ht="17.25" hidden="1" thickBot="1">
      <c r="A655" s="103" t="s">
        <v>423</v>
      </c>
      <c r="B655" s="90" t="s">
        <v>1057</v>
      </c>
      <c r="C655" s="41" t="s">
        <v>35</v>
      </c>
      <c r="D655" s="41" t="s">
        <v>36</v>
      </c>
      <c r="E655" s="42" t="s">
        <v>754</v>
      </c>
      <c r="F655" s="218"/>
      <c r="G655" s="189">
        <f>G656</f>
        <v>0</v>
      </c>
    </row>
    <row r="656" spans="1:7" s="123" customFormat="1" ht="17.25" hidden="1" thickBot="1">
      <c r="A656" s="263" t="s">
        <v>804</v>
      </c>
      <c r="B656" s="91" t="s">
        <v>1057</v>
      </c>
      <c r="C656" s="37" t="s">
        <v>35</v>
      </c>
      <c r="D656" s="37" t="s">
        <v>36</v>
      </c>
      <c r="E656" s="38" t="s">
        <v>805</v>
      </c>
      <c r="F656" s="218"/>
      <c r="G656" s="189">
        <f>G657</f>
        <v>0</v>
      </c>
    </row>
    <row r="657" spans="1:7" s="123" customFormat="1" ht="50.25" hidden="1" thickBot="1">
      <c r="A657" s="263" t="s">
        <v>623</v>
      </c>
      <c r="B657" s="91" t="s">
        <v>1057</v>
      </c>
      <c r="C657" s="37" t="s">
        <v>35</v>
      </c>
      <c r="D657" s="37" t="s">
        <v>36</v>
      </c>
      <c r="E657" s="38" t="s">
        <v>806</v>
      </c>
      <c r="F657" s="218"/>
      <c r="G657" s="189">
        <f>G658</f>
        <v>0</v>
      </c>
    </row>
    <row r="658" spans="1:7" s="123" customFormat="1" ht="17.25" hidden="1" thickBot="1">
      <c r="A658" s="77" t="s">
        <v>155</v>
      </c>
      <c r="B658" s="91" t="s">
        <v>1057</v>
      </c>
      <c r="C658" s="37" t="s">
        <v>35</v>
      </c>
      <c r="D658" s="37" t="s">
        <v>36</v>
      </c>
      <c r="E658" s="38" t="s">
        <v>806</v>
      </c>
      <c r="F658" s="218">
        <v>540</v>
      </c>
      <c r="G658" s="189"/>
    </row>
    <row r="659" spans="1:7" s="232" customFormat="1" ht="33.75" hidden="1" thickBot="1">
      <c r="A659" s="268" t="s">
        <v>735</v>
      </c>
      <c r="B659" s="90" t="s">
        <v>1057</v>
      </c>
      <c r="C659" s="41" t="s">
        <v>35</v>
      </c>
      <c r="D659" s="41" t="s">
        <v>36</v>
      </c>
      <c r="E659" s="467" t="s">
        <v>746</v>
      </c>
      <c r="F659" s="218"/>
      <c r="G659" s="189">
        <f>G660</f>
        <v>0</v>
      </c>
    </row>
    <row r="660" spans="1:7" s="123" customFormat="1" ht="33.75" hidden="1" thickBot="1">
      <c r="A660" s="211" t="s">
        <v>811</v>
      </c>
      <c r="B660" s="91" t="s">
        <v>1057</v>
      </c>
      <c r="C660" s="37" t="s">
        <v>35</v>
      </c>
      <c r="D660" s="37" t="s">
        <v>36</v>
      </c>
      <c r="E660" s="470" t="s">
        <v>812</v>
      </c>
      <c r="F660" s="218"/>
      <c r="G660" s="189">
        <f>G661</f>
        <v>0</v>
      </c>
    </row>
    <row r="661" spans="1:7" s="123" customFormat="1" ht="34.5" customHeight="1" hidden="1">
      <c r="A661" s="211" t="s">
        <v>624</v>
      </c>
      <c r="B661" s="91" t="s">
        <v>1057</v>
      </c>
      <c r="C661" s="37" t="s">
        <v>35</v>
      </c>
      <c r="D661" s="37" t="s">
        <v>36</v>
      </c>
      <c r="E661" s="470" t="s">
        <v>813</v>
      </c>
      <c r="F661" s="218"/>
      <c r="G661" s="189">
        <f>G662</f>
        <v>0</v>
      </c>
    </row>
    <row r="662" spans="1:7" s="123" customFormat="1" ht="17.25" hidden="1" thickBot="1">
      <c r="A662" s="77" t="s">
        <v>155</v>
      </c>
      <c r="B662" s="91" t="s">
        <v>1057</v>
      </c>
      <c r="C662" s="37" t="s">
        <v>35</v>
      </c>
      <c r="D662" s="37" t="s">
        <v>36</v>
      </c>
      <c r="E662" s="236" t="s">
        <v>813</v>
      </c>
      <c r="F662" s="218">
        <v>540</v>
      </c>
      <c r="G662" s="189"/>
    </row>
    <row r="663" spans="1:7" s="1" customFormat="1" ht="17.25" hidden="1" thickBot="1">
      <c r="A663" s="40" t="s">
        <v>75</v>
      </c>
      <c r="B663" s="87" t="s">
        <v>1057</v>
      </c>
      <c r="C663" s="42" t="s">
        <v>35</v>
      </c>
      <c r="D663" s="42" t="s">
        <v>40</v>
      </c>
      <c r="E663" s="60"/>
      <c r="F663" s="38"/>
      <c r="G663" s="189">
        <f>G664+G669</f>
        <v>0</v>
      </c>
    </row>
    <row r="664" spans="1:7" s="123" customFormat="1" ht="50.25" hidden="1" thickBot="1">
      <c r="A664" s="103" t="s">
        <v>526</v>
      </c>
      <c r="B664" s="87" t="s">
        <v>1057</v>
      </c>
      <c r="C664" s="42" t="s">
        <v>35</v>
      </c>
      <c r="D664" s="42" t="s">
        <v>40</v>
      </c>
      <c r="E664" s="242" t="s">
        <v>696</v>
      </c>
      <c r="F664" s="218"/>
      <c r="G664" s="189">
        <f>G665</f>
        <v>0</v>
      </c>
    </row>
    <row r="665" spans="1:7" s="232" customFormat="1" ht="33.75" hidden="1" thickBot="1">
      <c r="A665" s="103" t="s">
        <v>533</v>
      </c>
      <c r="B665" s="87" t="s">
        <v>1057</v>
      </c>
      <c r="C665" s="42" t="s">
        <v>35</v>
      </c>
      <c r="D665" s="42" t="s">
        <v>40</v>
      </c>
      <c r="E665" s="42" t="s">
        <v>697</v>
      </c>
      <c r="F665" s="218"/>
      <c r="G665" s="189">
        <f>G666</f>
        <v>0</v>
      </c>
    </row>
    <row r="666" spans="1:7" s="123" customFormat="1" ht="17.25" hidden="1" thickBot="1">
      <c r="A666" s="100" t="s">
        <v>945</v>
      </c>
      <c r="B666" s="88" t="s">
        <v>1057</v>
      </c>
      <c r="C666" s="38" t="s">
        <v>35</v>
      </c>
      <c r="D666" s="38" t="s">
        <v>40</v>
      </c>
      <c r="E666" s="38" t="s">
        <v>699</v>
      </c>
      <c r="F666" s="218"/>
      <c r="G666" s="189">
        <f>G667</f>
        <v>0</v>
      </c>
    </row>
    <row r="667" spans="1:7" s="123" customFormat="1" ht="50.25" hidden="1" thickBot="1">
      <c r="A667" s="100" t="s">
        <v>625</v>
      </c>
      <c r="B667" s="88" t="s">
        <v>1057</v>
      </c>
      <c r="C667" s="38" t="s">
        <v>35</v>
      </c>
      <c r="D667" s="38" t="s">
        <v>40</v>
      </c>
      <c r="E667" s="38" t="s">
        <v>946</v>
      </c>
      <c r="F667" s="218"/>
      <c r="G667" s="189">
        <f>G668</f>
        <v>0</v>
      </c>
    </row>
    <row r="668" spans="1:7" s="123" customFormat="1" ht="17.25" hidden="1" thickBot="1">
      <c r="A668" s="100" t="s">
        <v>155</v>
      </c>
      <c r="B668" s="88" t="s">
        <v>1057</v>
      </c>
      <c r="C668" s="38" t="s">
        <v>35</v>
      </c>
      <c r="D668" s="38" t="s">
        <v>40</v>
      </c>
      <c r="E668" s="38" t="s">
        <v>946</v>
      </c>
      <c r="F668" s="218">
        <v>540</v>
      </c>
      <c r="G668" s="189"/>
    </row>
    <row r="669" spans="1:7" s="232" customFormat="1" ht="33.75" hidden="1" thickBot="1">
      <c r="A669" s="268" t="s">
        <v>735</v>
      </c>
      <c r="B669" s="90" t="s">
        <v>1057</v>
      </c>
      <c r="C669" s="41" t="s">
        <v>35</v>
      </c>
      <c r="D669" s="41" t="s">
        <v>40</v>
      </c>
      <c r="E669" s="467" t="s">
        <v>746</v>
      </c>
      <c r="F669" s="218"/>
      <c r="G669" s="189">
        <f>G670</f>
        <v>0</v>
      </c>
    </row>
    <row r="670" spans="1:7" s="123" customFormat="1" ht="33.75" hidden="1" thickBot="1">
      <c r="A670" s="211" t="s">
        <v>811</v>
      </c>
      <c r="B670" s="91" t="s">
        <v>1057</v>
      </c>
      <c r="C670" s="37" t="s">
        <v>35</v>
      </c>
      <c r="D670" s="37" t="s">
        <v>40</v>
      </c>
      <c r="E670" s="470" t="s">
        <v>812</v>
      </c>
      <c r="F670" s="218"/>
      <c r="G670" s="189">
        <f>G671</f>
        <v>0</v>
      </c>
    </row>
    <row r="671" spans="1:7" s="123" customFormat="1" ht="34.5" customHeight="1" hidden="1">
      <c r="A671" s="211" t="s">
        <v>624</v>
      </c>
      <c r="B671" s="91" t="s">
        <v>1057</v>
      </c>
      <c r="C671" s="37" t="s">
        <v>35</v>
      </c>
      <c r="D671" s="37" t="s">
        <v>40</v>
      </c>
      <c r="E671" s="470" t="s">
        <v>813</v>
      </c>
      <c r="F671" s="218"/>
      <c r="G671" s="189">
        <f>G672</f>
        <v>0</v>
      </c>
    </row>
    <row r="672" spans="1:7" s="123" customFormat="1" ht="17.25" hidden="1" thickBot="1">
      <c r="A672" s="77" t="s">
        <v>155</v>
      </c>
      <c r="B672" s="91" t="s">
        <v>1057</v>
      </c>
      <c r="C672" s="37" t="s">
        <v>35</v>
      </c>
      <c r="D672" s="37" t="s">
        <v>40</v>
      </c>
      <c r="E672" s="236" t="s">
        <v>813</v>
      </c>
      <c r="F672" s="218">
        <v>540</v>
      </c>
      <c r="G672" s="189"/>
    </row>
    <row r="673" spans="1:7" s="1" customFormat="1" ht="17.25" hidden="1" thickBot="1">
      <c r="A673" s="40" t="s">
        <v>74</v>
      </c>
      <c r="B673" s="90" t="s">
        <v>1057</v>
      </c>
      <c r="C673" s="60" t="s">
        <v>30</v>
      </c>
      <c r="D673" s="60"/>
      <c r="E673" s="149"/>
      <c r="F673" s="149"/>
      <c r="G673" s="189">
        <f>G674</f>
        <v>0</v>
      </c>
    </row>
    <row r="674" spans="1:7" ht="33.75" hidden="1" thickBot="1">
      <c r="A674" s="179" t="s">
        <v>466</v>
      </c>
      <c r="B674" s="90" t="s">
        <v>1057</v>
      </c>
      <c r="C674" s="42" t="s">
        <v>30</v>
      </c>
      <c r="D674" s="42" t="s">
        <v>35</v>
      </c>
      <c r="E674" s="67"/>
      <c r="F674" s="48"/>
      <c r="G674" s="189">
        <f>G675</f>
        <v>0</v>
      </c>
    </row>
    <row r="675" spans="1:7" s="123" customFormat="1" ht="50.25" hidden="1" thickBot="1">
      <c r="A675" s="269" t="s">
        <v>736</v>
      </c>
      <c r="B675" s="90" t="s">
        <v>1057</v>
      </c>
      <c r="C675" s="42" t="s">
        <v>30</v>
      </c>
      <c r="D675" s="42" t="s">
        <v>35</v>
      </c>
      <c r="E675" s="467" t="s">
        <v>713</v>
      </c>
      <c r="F675" s="221"/>
      <c r="G675" s="189">
        <f>G676</f>
        <v>0</v>
      </c>
    </row>
    <row r="676" spans="1:7" s="123" customFormat="1" ht="18.75" customHeight="1" hidden="1">
      <c r="A676" s="213" t="s">
        <v>984</v>
      </c>
      <c r="B676" s="91" t="s">
        <v>1057</v>
      </c>
      <c r="C676" s="38" t="s">
        <v>30</v>
      </c>
      <c r="D676" s="38" t="s">
        <v>35</v>
      </c>
      <c r="E676" s="275" t="s">
        <v>985</v>
      </c>
      <c r="F676" s="238"/>
      <c r="G676" s="189">
        <f>G677+G679</f>
        <v>0</v>
      </c>
    </row>
    <row r="677" spans="1:7" s="123" customFormat="1" ht="33.75" hidden="1" thickBot="1">
      <c r="A677" s="213" t="s">
        <v>1009</v>
      </c>
      <c r="B677" s="91" t="s">
        <v>1057</v>
      </c>
      <c r="C677" s="38" t="s">
        <v>30</v>
      </c>
      <c r="D677" s="38" t="s">
        <v>35</v>
      </c>
      <c r="E677" s="275" t="s">
        <v>986</v>
      </c>
      <c r="F677" s="238"/>
      <c r="G677" s="189">
        <f>G678</f>
        <v>0</v>
      </c>
    </row>
    <row r="678" spans="1:7" s="123" customFormat="1" ht="33.75" hidden="1" thickBot="1">
      <c r="A678" s="259" t="s">
        <v>512</v>
      </c>
      <c r="B678" s="91" t="s">
        <v>1057</v>
      </c>
      <c r="C678" s="38" t="s">
        <v>30</v>
      </c>
      <c r="D678" s="38" t="s">
        <v>35</v>
      </c>
      <c r="E678" s="275" t="s">
        <v>986</v>
      </c>
      <c r="F678" s="238">
        <v>240</v>
      </c>
      <c r="G678" s="189"/>
    </row>
    <row r="679" spans="1:7" s="123" customFormat="1" ht="50.25" hidden="1" thickBot="1">
      <c r="A679" s="213" t="s">
        <v>987</v>
      </c>
      <c r="B679" s="91" t="s">
        <v>1057</v>
      </c>
      <c r="C679" s="38" t="s">
        <v>30</v>
      </c>
      <c r="D679" s="38" t="s">
        <v>35</v>
      </c>
      <c r="E679" s="275" t="s">
        <v>988</v>
      </c>
      <c r="F679" s="238"/>
      <c r="G679" s="189">
        <f>G680</f>
        <v>0</v>
      </c>
    </row>
    <row r="680" spans="1:7" s="123" customFormat="1" ht="17.25" hidden="1" thickBot="1">
      <c r="A680" s="213" t="s">
        <v>155</v>
      </c>
      <c r="B680" s="91" t="s">
        <v>1057</v>
      </c>
      <c r="C680" s="38" t="s">
        <v>30</v>
      </c>
      <c r="D680" s="38" t="s">
        <v>35</v>
      </c>
      <c r="E680" s="275" t="s">
        <v>988</v>
      </c>
      <c r="F680" s="238">
        <v>540</v>
      </c>
      <c r="G680" s="189"/>
    </row>
    <row r="681" spans="1:7" s="1" customFormat="1" ht="17.25" hidden="1" thickBot="1">
      <c r="A681" s="40" t="s">
        <v>462</v>
      </c>
      <c r="B681" s="87" t="s">
        <v>1057</v>
      </c>
      <c r="C681" s="42" t="s">
        <v>33</v>
      </c>
      <c r="D681" s="42"/>
      <c r="E681" s="42"/>
      <c r="F681" s="38"/>
      <c r="G681" s="189">
        <f aca="true" t="shared" si="1" ref="G681:G686">G682</f>
        <v>0</v>
      </c>
    </row>
    <row r="682" spans="1:7" s="1" customFormat="1" ht="17.25" hidden="1" thickBot="1">
      <c r="A682" s="55" t="s">
        <v>5</v>
      </c>
      <c r="B682" s="87" t="s">
        <v>1057</v>
      </c>
      <c r="C682" s="56" t="s">
        <v>33</v>
      </c>
      <c r="D682" s="56" t="s">
        <v>31</v>
      </c>
      <c r="E682" s="42"/>
      <c r="F682" s="38"/>
      <c r="G682" s="189">
        <f t="shared" si="1"/>
        <v>0</v>
      </c>
    </row>
    <row r="683" spans="1:7" s="123" customFormat="1" ht="33.75" hidden="1" thickBot="1">
      <c r="A683" s="103" t="s">
        <v>522</v>
      </c>
      <c r="B683" s="87" t="s">
        <v>1057</v>
      </c>
      <c r="C683" s="56" t="s">
        <v>33</v>
      </c>
      <c r="D683" s="56" t="s">
        <v>31</v>
      </c>
      <c r="E683" s="465" t="s">
        <v>695</v>
      </c>
      <c r="F683" s="218"/>
      <c r="G683" s="189">
        <f t="shared" si="1"/>
        <v>0</v>
      </c>
    </row>
    <row r="684" spans="1:7" s="232" customFormat="1" ht="17.25" hidden="1" thickBot="1">
      <c r="A684" s="257" t="s">
        <v>731</v>
      </c>
      <c r="B684" s="87" t="s">
        <v>1057</v>
      </c>
      <c r="C684" s="56" t="s">
        <v>33</v>
      </c>
      <c r="D684" s="56" t="s">
        <v>31</v>
      </c>
      <c r="E684" s="42" t="s">
        <v>753</v>
      </c>
      <c r="F684" s="218"/>
      <c r="G684" s="189">
        <f t="shared" si="1"/>
        <v>0</v>
      </c>
    </row>
    <row r="685" spans="1:7" s="123" customFormat="1" ht="33.75" hidden="1" thickBot="1">
      <c r="A685" s="245" t="s">
        <v>1002</v>
      </c>
      <c r="B685" s="88" t="s">
        <v>1057</v>
      </c>
      <c r="C685" s="107" t="s">
        <v>33</v>
      </c>
      <c r="D685" s="107" t="s">
        <v>31</v>
      </c>
      <c r="E685" s="38" t="s">
        <v>892</v>
      </c>
      <c r="F685" s="218"/>
      <c r="G685" s="189">
        <f t="shared" si="1"/>
        <v>0</v>
      </c>
    </row>
    <row r="686" spans="1:7" s="123" customFormat="1" ht="33.75" hidden="1" thickBot="1">
      <c r="A686" s="258" t="s">
        <v>666</v>
      </c>
      <c r="B686" s="88" t="s">
        <v>1057</v>
      </c>
      <c r="C686" s="107" t="s">
        <v>33</v>
      </c>
      <c r="D686" s="107" t="s">
        <v>31</v>
      </c>
      <c r="E686" s="38" t="s">
        <v>894</v>
      </c>
      <c r="F686" s="218"/>
      <c r="G686" s="189">
        <f t="shared" si="1"/>
        <v>0</v>
      </c>
    </row>
    <row r="687" spans="1:7" s="123" customFormat="1" ht="19.5" customHeight="1" hidden="1">
      <c r="A687" s="100" t="s">
        <v>155</v>
      </c>
      <c r="B687" s="88" t="s">
        <v>1057</v>
      </c>
      <c r="C687" s="107" t="s">
        <v>33</v>
      </c>
      <c r="D687" s="107" t="s">
        <v>31</v>
      </c>
      <c r="E687" s="38" t="s">
        <v>894</v>
      </c>
      <c r="F687" s="218">
        <v>540</v>
      </c>
      <c r="G687" s="189"/>
    </row>
    <row r="688" spans="1:7" ht="17.25" hidden="1" thickBot="1">
      <c r="A688" s="145" t="s">
        <v>365</v>
      </c>
      <c r="B688" s="90" t="s">
        <v>1057</v>
      </c>
      <c r="C688" s="67" t="s">
        <v>41</v>
      </c>
      <c r="D688" s="67"/>
      <c r="E688" s="67"/>
      <c r="F688" s="48"/>
      <c r="G688" s="189">
        <f>G689</f>
        <v>0</v>
      </c>
    </row>
    <row r="689" spans="1:7" ht="33.75" hidden="1" thickBot="1">
      <c r="A689" s="208" t="s">
        <v>366</v>
      </c>
      <c r="B689" s="90" t="s">
        <v>1057</v>
      </c>
      <c r="C689" s="42" t="s">
        <v>41</v>
      </c>
      <c r="D689" s="42" t="s">
        <v>31</v>
      </c>
      <c r="E689" s="65"/>
      <c r="F689" s="65"/>
      <c r="G689" s="63">
        <f>G690</f>
        <v>0</v>
      </c>
    </row>
    <row r="690" spans="1:7" s="123" customFormat="1" ht="50.25" hidden="1" thickBot="1">
      <c r="A690" s="269" t="s">
        <v>736</v>
      </c>
      <c r="B690" s="90" t="s">
        <v>1057</v>
      </c>
      <c r="C690" s="42" t="s">
        <v>41</v>
      </c>
      <c r="D690" s="42" t="s">
        <v>31</v>
      </c>
      <c r="E690" s="242" t="s">
        <v>713</v>
      </c>
      <c r="F690" s="221"/>
      <c r="G690" s="316">
        <f>G691</f>
        <v>0</v>
      </c>
    </row>
    <row r="691" spans="1:7" s="123" customFormat="1" ht="17.25" hidden="1" thickBot="1">
      <c r="A691" s="211" t="s">
        <v>831</v>
      </c>
      <c r="B691" s="91" t="s">
        <v>1057</v>
      </c>
      <c r="C691" s="38" t="s">
        <v>41</v>
      </c>
      <c r="D691" s="38" t="s">
        <v>31</v>
      </c>
      <c r="E691" s="275" t="s">
        <v>832</v>
      </c>
      <c r="F691" s="238"/>
      <c r="G691" s="63">
        <f>G692</f>
        <v>0</v>
      </c>
    </row>
    <row r="692" spans="1:7" s="123" customFormat="1" ht="33.75" hidden="1" thickBot="1">
      <c r="A692" s="211" t="s">
        <v>580</v>
      </c>
      <c r="B692" s="91" t="s">
        <v>1057</v>
      </c>
      <c r="C692" s="38" t="s">
        <v>41</v>
      </c>
      <c r="D692" s="38" t="s">
        <v>31</v>
      </c>
      <c r="E692" s="275" t="s">
        <v>833</v>
      </c>
      <c r="F692" s="238"/>
      <c r="G692" s="63">
        <f>G693</f>
        <v>0</v>
      </c>
    </row>
    <row r="693" spans="1:7" s="123" customFormat="1" ht="17.25" hidden="1" thickBot="1">
      <c r="A693" s="491" t="s">
        <v>581</v>
      </c>
      <c r="B693" s="91" t="s">
        <v>1057</v>
      </c>
      <c r="C693" s="38" t="s">
        <v>41</v>
      </c>
      <c r="D693" s="38" t="s">
        <v>31</v>
      </c>
      <c r="E693" s="236" t="s">
        <v>833</v>
      </c>
      <c r="F693" s="238">
        <v>730</v>
      </c>
      <c r="G693" s="63"/>
    </row>
    <row r="694" spans="1:7" ht="37.5" customHeight="1" hidden="1">
      <c r="A694" s="40" t="s">
        <v>447</v>
      </c>
      <c r="B694" s="87" t="s">
        <v>1057</v>
      </c>
      <c r="C694" s="42" t="s">
        <v>286</v>
      </c>
      <c r="D694" s="42"/>
      <c r="E694" s="42"/>
      <c r="F694" s="38"/>
      <c r="G694" s="189">
        <f>G695+G700</f>
        <v>0</v>
      </c>
    </row>
    <row r="695" spans="1:7" ht="50.25" hidden="1" thickBot="1">
      <c r="A695" s="55" t="s">
        <v>445</v>
      </c>
      <c r="B695" s="85" t="s">
        <v>1057</v>
      </c>
      <c r="C695" s="57" t="s">
        <v>286</v>
      </c>
      <c r="D695" s="57" t="s">
        <v>31</v>
      </c>
      <c r="E695" s="57"/>
      <c r="F695" s="51"/>
      <c r="G695" s="74">
        <f>G696</f>
        <v>0</v>
      </c>
    </row>
    <row r="696" spans="1:7" s="123" customFormat="1" ht="50.25" hidden="1" thickBot="1">
      <c r="A696" s="269" t="s">
        <v>736</v>
      </c>
      <c r="B696" s="85" t="s">
        <v>1057</v>
      </c>
      <c r="C696" s="57" t="s">
        <v>286</v>
      </c>
      <c r="D696" s="57" t="s">
        <v>31</v>
      </c>
      <c r="E696" s="242" t="s">
        <v>713</v>
      </c>
      <c r="F696" s="221"/>
      <c r="G696" s="316">
        <f>G697</f>
        <v>0</v>
      </c>
    </row>
    <row r="697" spans="1:7" s="123" customFormat="1" ht="50.25" hidden="1" thickBot="1">
      <c r="A697" s="211" t="s">
        <v>816</v>
      </c>
      <c r="B697" s="106" t="s">
        <v>1057</v>
      </c>
      <c r="C697" s="51" t="s">
        <v>286</v>
      </c>
      <c r="D697" s="51" t="s">
        <v>31</v>
      </c>
      <c r="E697" s="276" t="s">
        <v>817</v>
      </c>
      <c r="F697" s="238"/>
      <c r="G697" s="63">
        <f>G698</f>
        <v>0</v>
      </c>
    </row>
    <row r="698" spans="1:7" s="123" customFormat="1" ht="17.25" hidden="1" thickBot="1">
      <c r="A698" s="211" t="s">
        <v>582</v>
      </c>
      <c r="B698" s="106" t="s">
        <v>1057</v>
      </c>
      <c r="C698" s="51" t="s">
        <v>286</v>
      </c>
      <c r="D698" s="51" t="s">
        <v>31</v>
      </c>
      <c r="E698" s="276" t="s">
        <v>1008</v>
      </c>
      <c r="F698" s="238"/>
      <c r="G698" s="63">
        <f>G699</f>
        <v>0</v>
      </c>
    </row>
    <row r="699" spans="1:7" s="123" customFormat="1" ht="17.25" hidden="1" thickBot="1">
      <c r="A699" s="77" t="s">
        <v>818</v>
      </c>
      <c r="B699" s="106" t="s">
        <v>1057</v>
      </c>
      <c r="C699" s="51" t="s">
        <v>286</v>
      </c>
      <c r="D699" s="51" t="s">
        <v>31</v>
      </c>
      <c r="E699" s="276" t="s">
        <v>1008</v>
      </c>
      <c r="F699" s="238">
        <v>510</v>
      </c>
      <c r="G699" s="63"/>
    </row>
    <row r="700" spans="1:8" ht="33.75" hidden="1" thickBot="1">
      <c r="A700" s="76" t="s">
        <v>446</v>
      </c>
      <c r="B700" s="90" t="s">
        <v>1057</v>
      </c>
      <c r="C700" s="42" t="s">
        <v>286</v>
      </c>
      <c r="D700" s="42" t="s">
        <v>40</v>
      </c>
      <c r="E700" s="42"/>
      <c r="F700" s="38"/>
      <c r="G700" s="63">
        <f>G701</f>
        <v>0</v>
      </c>
      <c r="H700" s="14"/>
    </row>
    <row r="701" spans="1:7" s="123" customFormat="1" ht="50.25" hidden="1" thickBot="1">
      <c r="A701" s="269" t="s">
        <v>736</v>
      </c>
      <c r="B701" s="85" t="s">
        <v>1057</v>
      </c>
      <c r="C701" s="42" t="s">
        <v>286</v>
      </c>
      <c r="D701" s="42" t="s">
        <v>40</v>
      </c>
      <c r="E701" s="242" t="s">
        <v>713</v>
      </c>
      <c r="F701" s="221"/>
      <c r="G701" s="316">
        <f>G702+G705</f>
        <v>0</v>
      </c>
    </row>
    <row r="702" spans="1:7" s="123" customFormat="1" ht="50.25" hidden="1" thickBot="1">
      <c r="A702" s="211" t="s">
        <v>816</v>
      </c>
      <c r="B702" s="106" t="s">
        <v>1057</v>
      </c>
      <c r="C702" s="51" t="s">
        <v>286</v>
      </c>
      <c r="D702" s="51" t="s">
        <v>40</v>
      </c>
      <c r="E702" s="276" t="s">
        <v>817</v>
      </c>
      <c r="F702" s="238"/>
      <c r="G702" s="63">
        <f>G703</f>
        <v>0</v>
      </c>
    </row>
    <row r="703" spans="1:7" s="123" customFormat="1" ht="33.75" hidden="1" thickBot="1">
      <c r="A703" s="211" t="s">
        <v>583</v>
      </c>
      <c r="B703" s="106" t="s">
        <v>1057</v>
      </c>
      <c r="C703" s="51" t="s">
        <v>286</v>
      </c>
      <c r="D703" s="51" t="s">
        <v>40</v>
      </c>
      <c r="E703" s="276" t="s">
        <v>1007</v>
      </c>
      <c r="F703" s="218"/>
      <c r="G703" s="63">
        <f>G704</f>
        <v>0</v>
      </c>
    </row>
    <row r="704" spans="1:7" s="123" customFormat="1" ht="17.25" hidden="1" thickBot="1">
      <c r="A704" s="213" t="s">
        <v>155</v>
      </c>
      <c r="B704" s="106" t="s">
        <v>1057</v>
      </c>
      <c r="C704" s="51" t="s">
        <v>286</v>
      </c>
      <c r="D704" s="51" t="s">
        <v>40</v>
      </c>
      <c r="E704" s="276" t="s">
        <v>1007</v>
      </c>
      <c r="F704" s="238">
        <v>540</v>
      </c>
      <c r="G704" s="63"/>
    </row>
    <row r="705" spans="1:7" s="123" customFormat="1" ht="17.25" hidden="1" thickBot="1">
      <c r="A705" s="211" t="s">
        <v>835</v>
      </c>
      <c r="B705" s="106" t="s">
        <v>1057</v>
      </c>
      <c r="C705" s="51" t="s">
        <v>286</v>
      </c>
      <c r="D705" s="51" t="s">
        <v>40</v>
      </c>
      <c r="E705" s="275" t="s">
        <v>834</v>
      </c>
      <c r="F705" s="238"/>
      <c r="G705" s="63">
        <f>G706</f>
        <v>0</v>
      </c>
    </row>
    <row r="706" spans="1:7" s="123" customFormat="1" ht="72" customHeight="1" hidden="1">
      <c r="A706" s="211" t="s">
        <v>310</v>
      </c>
      <c r="B706" s="106" t="s">
        <v>1057</v>
      </c>
      <c r="C706" s="51" t="s">
        <v>286</v>
      </c>
      <c r="D706" s="51" t="s">
        <v>40</v>
      </c>
      <c r="E706" s="275" t="s">
        <v>836</v>
      </c>
      <c r="F706" s="238"/>
      <c r="G706" s="63">
        <f>G707</f>
        <v>0</v>
      </c>
    </row>
    <row r="707" spans="1:7" s="123" customFormat="1" ht="17.25" hidden="1" thickBot="1">
      <c r="A707" s="213" t="s">
        <v>155</v>
      </c>
      <c r="B707" s="106" t="s">
        <v>1057</v>
      </c>
      <c r="C707" s="51" t="s">
        <v>286</v>
      </c>
      <c r="D707" s="51" t="s">
        <v>40</v>
      </c>
      <c r="E707" s="275" t="s">
        <v>836</v>
      </c>
      <c r="F707" s="238">
        <v>540</v>
      </c>
      <c r="G707" s="63"/>
    </row>
    <row r="708" spans="1:7" ht="33.75" hidden="1" thickBot="1">
      <c r="A708" s="81" t="s">
        <v>393</v>
      </c>
      <c r="B708" s="82" t="s">
        <v>1057</v>
      </c>
      <c r="C708" s="83"/>
      <c r="D708" s="83"/>
      <c r="E708" s="83"/>
      <c r="F708" s="83"/>
      <c r="G708" s="501">
        <f>G709+G723+G735+G741</f>
        <v>0</v>
      </c>
    </row>
    <row r="709" spans="1:7" ht="17.25" hidden="1" thickBot="1">
      <c r="A709" s="55" t="s">
        <v>204</v>
      </c>
      <c r="B709" s="85" t="s">
        <v>1057</v>
      </c>
      <c r="C709" s="57" t="s">
        <v>31</v>
      </c>
      <c r="D709" s="57"/>
      <c r="E709" s="57"/>
      <c r="F709" s="51"/>
      <c r="G709" s="114">
        <f>G710</f>
        <v>0</v>
      </c>
    </row>
    <row r="710" spans="1:7" ht="21" customHeight="1" hidden="1">
      <c r="A710" s="40" t="s">
        <v>205</v>
      </c>
      <c r="B710" s="85" t="s">
        <v>1057</v>
      </c>
      <c r="C710" s="41" t="s">
        <v>31</v>
      </c>
      <c r="D710" s="41" t="s">
        <v>41</v>
      </c>
      <c r="E710" s="42"/>
      <c r="F710" s="38"/>
      <c r="G710" s="63">
        <f>G711+G720</f>
        <v>0</v>
      </c>
    </row>
    <row r="711" spans="1:7" s="123" customFormat="1" ht="33.75" hidden="1" thickBot="1">
      <c r="A711" s="267" t="s">
        <v>734</v>
      </c>
      <c r="B711" s="87" t="s">
        <v>1057</v>
      </c>
      <c r="C711" s="41" t="s">
        <v>31</v>
      </c>
      <c r="D711" s="41" t="s">
        <v>41</v>
      </c>
      <c r="E711" s="467" t="s">
        <v>745</v>
      </c>
      <c r="F711" s="221"/>
      <c r="G711" s="316">
        <f>G712+G717</f>
        <v>0</v>
      </c>
    </row>
    <row r="712" spans="1:7" s="123" customFormat="1" ht="19.5" hidden="1" thickBot="1">
      <c r="A712" s="212" t="s">
        <v>991</v>
      </c>
      <c r="B712" s="91" t="s">
        <v>1057</v>
      </c>
      <c r="C712" s="37" t="s">
        <v>31</v>
      </c>
      <c r="D712" s="37" t="s">
        <v>41</v>
      </c>
      <c r="E712" s="471" t="s">
        <v>989</v>
      </c>
      <c r="F712" s="221"/>
      <c r="G712" s="316">
        <f>G713</f>
        <v>0</v>
      </c>
    </row>
    <row r="713" spans="1:7" s="123" customFormat="1" ht="17.25" hidden="1" thickBot="1">
      <c r="A713" s="211" t="s">
        <v>511</v>
      </c>
      <c r="B713" s="88" t="s">
        <v>1057</v>
      </c>
      <c r="C713" s="37" t="s">
        <v>31</v>
      </c>
      <c r="D713" s="37" t="s">
        <v>41</v>
      </c>
      <c r="E713" s="471" t="s">
        <v>992</v>
      </c>
      <c r="F713" s="238"/>
      <c r="G713" s="63">
        <f>G714+G715+G716</f>
        <v>0</v>
      </c>
    </row>
    <row r="714" spans="1:7" s="123" customFormat="1" ht="33.75" hidden="1" thickBot="1">
      <c r="A714" s="100" t="s">
        <v>509</v>
      </c>
      <c r="B714" s="88" t="s">
        <v>1057</v>
      </c>
      <c r="C714" s="37" t="s">
        <v>31</v>
      </c>
      <c r="D714" s="37" t="s">
        <v>41</v>
      </c>
      <c r="E714" s="471" t="s">
        <v>992</v>
      </c>
      <c r="F714" s="218">
        <v>120</v>
      </c>
      <c r="G714" s="63"/>
    </row>
    <row r="715" spans="1:7" s="123" customFormat="1" ht="33.75" hidden="1" thickBot="1">
      <c r="A715" s="100" t="s">
        <v>512</v>
      </c>
      <c r="B715" s="88" t="s">
        <v>1057</v>
      </c>
      <c r="C715" s="37" t="s">
        <v>31</v>
      </c>
      <c r="D715" s="37" t="s">
        <v>41</v>
      </c>
      <c r="E715" s="471" t="s">
        <v>992</v>
      </c>
      <c r="F715" s="218">
        <v>240</v>
      </c>
      <c r="G715" s="63"/>
    </row>
    <row r="716" spans="1:7" s="123" customFormat="1" ht="17.25" hidden="1" thickBot="1">
      <c r="A716" s="100" t="s">
        <v>514</v>
      </c>
      <c r="B716" s="88" t="s">
        <v>1057</v>
      </c>
      <c r="C716" s="37" t="s">
        <v>31</v>
      </c>
      <c r="D716" s="37" t="s">
        <v>41</v>
      </c>
      <c r="E716" s="471" t="s">
        <v>992</v>
      </c>
      <c r="F716" s="218">
        <v>850</v>
      </c>
      <c r="G716" s="63"/>
    </row>
    <row r="717" spans="1:7" s="123" customFormat="1" ht="50.25" hidden="1" thickBot="1">
      <c r="A717" s="100" t="s">
        <v>993</v>
      </c>
      <c r="B717" s="88" t="s">
        <v>1057</v>
      </c>
      <c r="C717" s="37" t="s">
        <v>31</v>
      </c>
      <c r="D717" s="37" t="s">
        <v>41</v>
      </c>
      <c r="E717" s="471" t="s">
        <v>990</v>
      </c>
      <c r="F717" s="221"/>
      <c r="G717" s="59">
        <f>G718</f>
        <v>0</v>
      </c>
    </row>
    <row r="718" spans="1:7" s="123" customFormat="1" ht="33.75" hidden="1" thickBot="1">
      <c r="A718" s="36" t="s">
        <v>285</v>
      </c>
      <c r="B718" s="88" t="s">
        <v>1057</v>
      </c>
      <c r="C718" s="37" t="s">
        <v>31</v>
      </c>
      <c r="D718" s="37" t="s">
        <v>41</v>
      </c>
      <c r="E718" s="471" t="s">
        <v>994</v>
      </c>
      <c r="F718" s="221"/>
      <c r="G718" s="316">
        <f>G719</f>
        <v>0</v>
      </c>
    </row>
    <row r="719" spans="1:7" s="123" customFormat="1" ht="33.75" hidden="1" thickBot="1">
      <c r="A719" s="100" t="s">
        <v>512</v>
      </c>
      <c r="B719" s="88" t="s">
        <v>1057</v>
      </c>
      <c r="C719" s="37" t="s">
        <v>31</v>
      </c>
      <c r="D719" s="37" t="s">
        <v>41</v>
      </c>
      <c r="E719" s="471" t="s">
        <v>994</v>
      </c>
      <c r="F719" s="221">
        <v>240</v>
      </c>
      <c r="G719" s="316"/>
    </row>
    <row r="720" spans="1:7" s="1" customFormat="1" ht="54.75" customHeight="1" hidden="1">
      <c r="A720" s="40" t="s">
        <v>632</v>
      </c>
      <c r="B720" s="87" t="s">
        <v>1057</v>
      </c>
      <c r="C720" s="41" t="s">
        <v>31</v>
      </c>
      <c r="D720" s="41" t="s">
        <v>41</v>
      </c>
      <c r="E720" s="242" t="s">
        <v>684</v>
      </c>
      <c r="F720" s="38"/>
      <c r="G720" s="63">
        <f>G721</f>
        <v>0</v>
      </c>
    </row>
    <row r="721" spans="1:7" ht="15.75" customHeight="1" hidden="1">
      <c r="A721" s="182" t="s">
        <v>598</v>
      </c>
      <c r="B721" s="88" t="s">
        <v>1057</v>
      </c>
      <c r="C721" s="38" t="s">
        <v>31</v>
      </c>
      <c r="D721" s="38" t="s">
        <v>41</v>
      </c>
      <c r="E721" s="38" t="s">
        <v>701</v>
      </c>
      <c r="F721" s="38"/>
      <c r="G721" s="63">
        <f>G722</f>
        <v>0</v>
      </c>
    </row>
    <row r="722" spans="1:7" ht="17.25" hidden="1" thickBot="1">
      <c r="A722" s="182" t="s">
        <v>618</v>
      </c>
      <c r="B722" s="88" t="s">
        <v>1057</v>
      </c>
      <c r="C722" s="38" t="s">
        <v>31</v>
      </c>
      <c r="D722" s="38" t="s">
        <v>41</v>
      </c>
      <c r="E722" s="38" t="s">
        <v>701</v>
      </c>
      <c r="F722" s="38" t="s">
        <v>617</v>
      </c>
      <c r="G722" s="63"/>
    </row>
    <row r="723" spans="1:7" ht="17.25" hidden="1" thickBot="1">
      <c r="A723" s="348" t="s">
        <v>206</v>
      </c>
      <c r="B723" s="349" t="s">
        <v>1057</v>
      </c>
      <c r="C723" s="350" t="s">
        <v>34</v>
      </c>
      <c r="D723" s="350"/>
      <c r="E723" s="350"/>
      <c r="F723" s="498"/>
      <c r="G723" s="506">
        <f>G724+G730</f>
        <v>0</v>
      </c>
    </row>
    <row r="724" spans="1:7" ht="17.25" hidden="1" thickBot="1">
      <c r="A724" s="351" t="s">
        <v>324</v>
      </c>
      <c r="B724" s="352" t="s">
        <v>1057</v>
      </c>
      <c r="C724" s="353" t="s">
        <v>34</v>
      </c>
      <c r="D724" s="353" t="s">
        <v>32</v>
      </c>
      <c r="E724" s="353"/>
      <c r="F724" s="499"/>
      <c r="G724" s="507">
        <f>G725</f>
        <v>0</v>
      </c>
    </row>
    <row r="725" spans="1:7" s="123" customFormat="1" ht="33.75" hidden="1" thickBot="1">
      <c r="A725" s="351" t="s">
        <v>529</v>
      </c>
      <c r="B725" s="352" t="s">
        <v>1057</v>
      </c>
      <c r="C725" s="353" t="s">
        <v>34</v>
      </c>
      <c r="D725" s="353" t="s">
        <v>32</v>
      </c>
      <c r="E725" s="472" t="s">
        <v>708</v>
      </c>
      <c r="F725" s="354"/>
      <c r="G725" s="358">
        <f>G726</f>
        <v>0</v>
      </c>
    </row>
    <row r="726" spans="1:7" s="232" customFormat="1" ht="31.5" customHeight="1" hidden="1">
      <c r="A726" s="351" t="s">
        <v>576</v>
      </c>
      <c r="B726" s="352" t="s">
        <v>1057</v>
      </c>
      <c r="C726" s="353" t="s">
        <v>34</v>
      </c>
      <c r="D726" s="353" t="s">
        <v>32</v>
      </c>
      <c r="E726" s="353" t="s">
        <v>759</v>
      </c>
      <c r="F726" s="354"/>
      <c r="G726" s="358">
        <f>G727</f>
        <v>0</v>
      </c>
    </row>
    <row r="727" spans="1:7" s="123" customFormat="1" ht="31.5" customHeight="1" hidden="1">
      <c r="A727" s="355" t="s">
        <v>865</v>
      </c>
      <c r="B727" s="356" t="s">
        <v>1057</v>
      </c>
      <c r="C727" s="357" t="s">
        <v>34</v>
      </c>
      <c r="D727" s="357" t="s">
        <v>32</v>
      </c>
      <c r="E727" s="357" t="s">
        <v>866</v>
      </c>
      <c r="F727" s="354"/>
      <c r="G727" s="358">
        <f>G728</f>
        <v>0</v>
      </c>
    </row>
    <row r="728" spans="1:7" s="123" customFormat="1" ht="33.75" customHeight="1" hidden="1">
      <c r="A728" s="355" t="s">
        <v>577</v>
      </c>
      <c r="B728" s="356" t="s">
        <v>1057</v>
      </c>
      <c r="C728" s="357" t="s">
        <v>34</v>
      </c>
      <c r="D728" s="357" t="s">
        <v>32</v>
      </c>
      <c r="E728" s="357" t="s">
        <v>867</v>
      </c>
      <c r="F728" s="354"/>
      <c r="G728" s="358">
        <f>G729</f>
        <v>0</v>
      </c>
    </row>
    <row r="729" spans="1:7" s="123" customFormat="1" ht="36.75" customHeight="1" hidden="1">
      <c r="A729" s="44" t="s">
        <v>512</v>
      </c>
      <c r="B729" s="92" t="s">
        <v>1057</v>
      </c>
      <c r="C729" s="48" t="s">
        <v>39</v>
      </c>
      <c r="D729" s="48" t="s">
        <v>31</v>
      </c>
      <c r="E729" s="48" t="s">
        <v>867</v>
      </c>
      <c r="F729" s="219">
        <v>240</v>
      </c>
      <c r="G729" s="189"/>
    </row>
    <row r="730" spans="1:7" ht="1.5" customHeight="1" hidden="1" thickBot="1">
      <c r="A730" s="169" t="s">
        <v>42</v>
      </c>
      <c r="B730" s="90" t="s">
        <v>1057</v>
      </c>
      <c r="C730" s="57" t="s">
        <v>34</v>
      </c>
      <c r="D730" s="70" t="s">
        <v>94</v>
      </c>
      <c r="E730" s="70"/>
      <c r="F730" s="73"/>
      <c r="G730" s="114">
        <f>G731</f>
        <v>0</v>
      </c>
    </row>
    <row r="731" spans="1:7" s="123" customFormat="1" ht="33.75" hidden="1" thickBot="1">
      <c r="A731" s="359" t="s">
        <v>734</v>
      </c>
      <c r="B731" s="360" t="s">
        <v>1057</v>
      </c>
      <c r="C731" s="361" t="s">
        <v>34</v>
      </c>
      <c r="D731" s="361" t="s">
        <v>94</v>
      </c>
      <c r="E731" s="473" t="s">
        <v>745</v>
      </c>
      <c r="F731" s="362"/>
      <c r="G731" s="508">
        <f>G732</f>
        <v>0</v>
      </c>
    </row>
    <row r="732" spans="1:7" s="123" customFormat="1" ht="33.75" hidden="1" thickBot="1">
      <c r="A732" s="363" t="s">
        <v>996</v>
      </c>
      <c r="B732" s="364" t="s">
        <v>1057</v>
      </c>
      <c r="C732" s="365" t="s">
        <v>34</v>
      </c>
      <c r="D732" s="365" t="s">
        <v>94</v>
      </c>
      <c r="E732" s="474" t="s">
        <v>995</v>
      </c>
      <c r="F732" s="366"/>
      <c r="G732" s="367">
        <f>G733</f>
        <v>0</v>
      </c>
    </row>
    <row r="733" spans="1:7" s="123" customFormat="1" ht="33.75" hidden="1" thickBot="1">
      <c r="A733" s="363" t="s">
        <v>997</v>
      </c>
      <c r="B733" s="364" t="s">
        <v>1057</v>
      </c>
      <c r="C733" s="365" t="s">
        <v>34</v>
      </c>
      <c r="D733" s="365" t="s">
        <v>94</v>
      </c>
      <c r="E733" s="475" t="s">
        <v>998</v>
      </c>
      <c r="F733" s="366"/>
      <c r="G733" s="367">
        <f>G734</f>
        <v>0</v>
      </c>
    </row>
    <row r="734" spans="1:7" s="123" customFormat="1" ht="34.5" customHeight="1" hidden="1">
      <c r="A734" s="368" t="s">
        <v>512</v>
      </c>
      <c r="B734" s="364" t="s">
        <v>1057</v>
      </c>
      <c r="C734" s="365" t="s">
        <v>34</v>
      </c>
      <c r="D734" s="365" t="s">
        <v>94</v>
      </c>
      <c r="E734" s="475" t="s">
        <v>998</v>
      </c>
      <c r="F734" s="362">
        <v>240</v>
      </c>
      <c r="G734" s="367"/>
    </row>
    <row r="735" spans="1:7" s="1" customFormat="1" ht="17.25" hidden="1" thickBot="1">
      <c r="A735" s="40" t="s">
        <v>74</v>
      </c>
      <c r="B735" s="90" t="s">
        <v>1057</v>
      </c>
      <c r="C735" s="60" t="s">
        <v>30</v>
      </c>
      <c r="D735" s="60"/>
      <c r="E735" s="149"/>
      <c r="F735" s="149"/>
      <c r="G735" s="63">
        <f>G736</f>
        <v>0</v>
      </c>
    </row>
    <row r="736" spans="1:7" ht="33.75" hidden="1" thickBot="1">
      <c r="A736" s="179" t="s">
        <v>466</v>
      </c>
      <c r="B736" s="90" t="s">
        <v>1057</v>
      </c>
      <c r="C736" s="42" t="s">
        <v>30</v>
      </c>
      <c r="D736" s="42" t="s">
        <v>35</v>
      </c>
      <c r="E736" s="67"/>
      <c r="F736" s="48"/>
      <c r="G736" s="63">
        <f>G737</f>
        <v>0</v>
      </c>
    </row>
    <row r="737" spans="1:7" s="123" customFormat="1" ht="50.25" hidden="1" thickBot="1">
      <c r="A737" s="269" t="s">
        <v>736</v>
      </c>
      <c r="B737" s="90" t="s">
        <v>1057</v>
      </c>
      <c r="C737" s="42" t="s">
        <v>30</v>
      </c>
      <c r="D737" s="42" t="s">
        <v>35</v>
      </c>
      <c r="E737" s="467" t="s">
        <v>713</v>
      </c>
      <c r="F737" s="221"/>
      <c r="G737" s="316">
        <f>G738</f>
        <v>0</v>
      </c>
    </row>
    <row r="738" spans="1:7" s="123" customFormat="1" ht="33.75" hidden="1" thickBot="1">
      <c r="A738" s="213" t="s">
        <v>984</v>
      </c>
      <c r="B738" s="91" t="s">
        <v>1057</v>
      </c>
      <c r="C738" s="38" t="s">
        <v>30</v>
      </c>
      <c r="D738" s="38" t="s">
        <v>35</v>
      </c>
      <c r="E738" s="275" t="s">
        <v>985</v>
      </c>
      <c r="F738" s="238"/>
      <c r="G738" s="63">
        <f>G739</f>
        <v>0</v>
      </c>
    </row>
    <row r="739" spans="1:7" s="123" customFormat="1" ht="33.75" hidden="1" thickBot="1">
      <c r="A739" s="213" t="s">
        <v>1009</v>
      </c>
      <c r="B739" s="91" t="s">
        <v>1057</v>
      </c>
      <c r="C739" s="38" t="s">
        <v>30</v>
      </c>
      <c r="D739" s="38" t="s">
        <v>35</v>
      </c>
      <c r="E739" s="275" t="s">
        <v>986</v>
      </c>
      <c r="F739" s="238"/>
      <c r="G739" s="63">
        <f>G740</f>
        <v>0</v>
      </c>
    </row>
    <row r="740" spans="1:7" s="123" customFormat="1" ht="33.75" hidden="1" thickBot="1">
      <c r="A740" s="259" t="s">
        <v>512</v>
      </c>
      <c r="B740" s="91" t="s">
        <v>1057</v>
      </c>
      <c r="C740" s="38" t="s">
        <v>30</v>
      </c>
      <c r="D740" s="38" t="s">
        <v>35</v>
      </c>
      <c r="E740" s="275" t="s">
        <v>986</v>
      </c>
      <c r="F740" s="238">
        <v>240</v>
      </c>
      <c r="G740" s="189"/>
    </row>
    <row r="741" spans="1:7" ht="0.75" customHeight="1" hidden="1">
      <c r="A741" s="40" t="s">
        <v>3</v>
      </c>
      <c r="B741" s="87" t="s">
        <v>1057</v>
      </c>
      <c r="C741" s="42" t="s">
        <v>38</v>
      </c>
      <c r="D741" s="42"/>
      <c r="E741" s="42"/>
      <c r="F741" s="38"/>
      <c r="G741" s="189">
        <f>G742</f>
        <v>0</v>
      </c>
    </row>
    <row r="742" spans="1:7" s="21" customFormat="1" ht="17.25" hidden="1" thickBot="1">
      <c r="A742" s="64" t="s">
        <v>172</v>
      </c>
      <c r="B742" s="120" t="s">
        <v>1057</v>
      </c>
      <c r="C742" s="67" t="s">
        <v>38</v>
      </c>
      <c r="D742" s="67" t="s">
        <v>34</v>
      </c>
      <c r="E742" s="67"/>
      <c r="F742" s="48"/>
      <c r="G742" s="63">
        <f>G743</f>
        <v>0</v>
      </c>
    </row>
    <row r="743" spans="1:7" s="123" customFormat="1" ht="33.75" hidden="1" thickBot="1">
      <c r="A743" s="103" t="s">
        <v>541</v>
      </c>
      <c r="B743" s="120" t="s">
        <v>1057</v>
      </c>
      <c r="C743" s="67" t="s">
        <v>38</v>
      </c>
      <c r="D743" s="67" t="s">
        <v>34</v>
      </c>
      <c r="E743" s="465" t="s">
        <v>740</v>
      </c>
      <c r="F743" s="218"/>
      <c r="G743" s="189">
        <f>G744</f>
        <v>0</v>
      </c>
    </row>
    <row r="744" spans="1:7" s="232" customFormat="1" ht="33.75" hidden="1" thickBot="1">
      <c r="A744" s="249" t="s">
        <v>559</v>
      </c>
      <c r="B744" s="120" t="s">
        <v>1057</v>
      </c>
      <c r="C744" s="67" t="s">
        <v>38</v>
      </c>
      <c r="D744" s="67" t="s">
        <v>34</v>
      </c>
      <c r="E744" s="42" t="s">
        <v>763</v>
      </c>
      <c r="F744" s="218"/>
      <c r="G744" s="189">
        <f>G745</f>
        <v>0</v>
      </c>
    </row>
    <row r="745" spans="1:7" s="232" customFormat="1" ht="33.75" hidden="1" thickBot="1">
      <c r="A745" s="97" t="s">
        <v>607</v>
      </c>
      <c r="B745" s="120" t="s">
        <v>1057</v>
      </c>
      <c r="C745" s="67" t="s">
        <v>38</v>
      </c>
      <c r="D745" s="67" t="s">
        <v>34</v>
      </c>
      <c r="E745" s="42" t="s">
        <v>904</v>
      </c>
      <c r="F745" s="218"/>
      <c r="G745" s="189">
        <f>G746+G748</f>
        <v>0</v>
      </c>
    </row>
    <row r="746" spans="1:7" s="232" customFormat="1" ht="50.25" hidden="1" thickBot="1">
      <c r="A746" s="100" t="s">
        <v>909</v>
      </c>
      <c r="B746" s="92" t="s">
        <v>1057</v>
      </c>
      <c r="C746" s="48" t="s">
        <v>38</v>
      </c>
      <c r="D746" s="48" t="s">
        <v>34</v>
      </c>
      <c r="E746" s="38" t="s">
        <v>910</v>
      </c>
      <c r="F746" s="218"/>
      <c r="G746" s="189">
        <f>G747</f>
        <v>0</v>
      </c>
    </row>
    <row r="747" spans="1:7" s="232" customFormat="1" ht="17.25" hidden="1" thickBot="1">
      <c r="A747" s="100" t="s">
        <v>536</v>
      </c>
      <c r="B747" s="92" t="s">
        <v>1057</v>
      </c>
      <c r="C747" s="48" t="s">
        <v>38</v>
      </c>
      <c r="D747" s="48" t="s">
        <v>34</v>
      </c>
      <c r="E747" s="38" t="s">
        <v>910</v>
      </c>
      <c r="F747" s="218">
        <v>310</v>
      </c>
      <c r="G747" s="189"/>
    </row>
    <row r="748" spans="1:7" s="232" customFormat="1" ht="50.25" hidden="1" thickBot="1">
      <c r="A748" s="100" t="s">
        <v>911</v>
      </c>
      <c r="B748" s="92" t="s">
        <v>1057</v>
      </c>
      <c r="C748" s="48" t="s">
        <v>38</v>
      </c>
      <c r="D748" s="48" t="s">
        <v>34</v>
      </c>
      <c r="E748" s="38" t="s">
        <v>912</v>
      </c>
      <c r="F748" s="218"/>
      <c r="G748" s="189">
        <f>G749</f>
        <v>0</v>
      </c>
    </row>
    <row r="749" spans="1:7" s="232" customFormat="1" ht="17.25" hidden="1" thickBot="1">
      <c r="A749" s="100" t="s">
        <v>536</v>
      </c>
      <c r="B749" s="92" t="s">
        <v>1057</v>
      </c>
      <c r="C749" s="48" t="s">
        <v>38</v>
      </c>
      <c r="D749" s="48" t="s">
        <v>34</v>
      </c>
      <c r="E749" s="38" t="s">
        <v>912</v>
      </c>
      <c r="F749" s="218">
        <v>310</v>
      </c>
      <c r="G749" s="189"/>
    </row>
    <row r="750" spans="1:7" ht="66.75" hidden="1" thickBot="1">
      <c r="A750" s="81" t="s">
        <v>394</v>
      </c>
      <c r="B750" s="158" t="s">
        <v>1057</v>
      </c>
      <c r="C750" s="83"/>
      <c r="D750" s="83"/>
      <c r="E750" s="83"/>
      <c r="F750" s="83"/>
      <c r="G750" s="509"/>
    </row>
    <row r="751" spans="1:7" ht="17.25" hidden="1" thickBot="1">
      <c r="A751" s="40" t="s">
        <v>204</v>
      </c>
      <c r="B751" s="90" t="s">
        <v>1057</v>
      </c>
      <c r="C751" s="42" t="s">
        <v>31</v>
      </c>
      <c r="D751" s="42"/>
      <c r="E751" s="42"/>
      <c r="F751" s="38"/>
      <c r="G751" s="114">
        <f>G752</f>
        <v>0</v>
      </c>
    </row>
    <row r="752" spans="1:7" ht="17.25" hidden="1" thickBot="1">
      <c r="A752" s="40" t="s">
        <v>205</v>
      </c>
      <c r="B752" s="90" t="s">
        <v>1057</v>
      </c>
      <c r="C752" s="41" t="s">
        <v>31</v>
      </c>
      <c r="D752" s="41" t="s">
        <v>41</v>
      </c>
      <c r="E752" s="42"/>
      <c r="F752" s="38"/>
      <c r="G752" s="63">
        <f>G753+G763</f>
        <v>0</v>
      </c>
    </row>
    <row r="753" spans="1:7" ht="33.75" hidden="1" thickBot="1">
      <c r="A753" s="36" t="s">
        <v>522</v>
      </c>
      <c r="B753" s="91" t="s">
        <v>1057</v>
      </c>
      <c r="C753" s="38" t="s">
        <v>31</v>
      </c>
      <c r="D753" s="37" t="s">
        <v>41</v>
      </c>
      <c r="E753" s="38" t="s">
        <v>443</v>
      </c>
      <c r="F753" s="37"/>
      <c r="G753" s="63">
        <f>G754</f>
        <v>0</v>
      </c>
    </row>
    <row r="754" spans="1:7" ht="33.75" hidden="1" thickBot="1">
      <c r="A754" s="97" t="s">
        <v>523</v>
      </c>
      <c r="B754" s="91" t="s">
        <v>1057</v>
      </c>
      <c r="C754" s="65" t="s">
        <v>31</v>
      </c>
      <c r="D754" s="48" t="s">
        <v>41</v>
      </c>
      <c r="E754" s="38" t="s">
        <v>524</v>
      </c>
      <c r="F754" s="37"/>
      <c r="G754" s="63">
        <f>G755</f>
        <v>0</v>
      </c>
    </row>
    <row r="755" spans="1:7" ht="33.75" hidden="1" thickBot="1">
      <c r="A755" s="154" t="s">
        <v>571</v>
      </c>
      <c r="B755" s="91" t="s">
        <v>1057</v>
      </c>
      <c r="C755" s="65" t="s">
        <v>31</v>
      </c>
      <c r="D755" s="48" t="s">
        <v>41</v>
      </c>
      <c r="E755" s="38" t="s">
        <v>588</v>
      </c>
      <c r="F755" s="37"/>
      <c r="G755" s="74">
        <f>G756</f>
        <v>0</v>
      </c>
    </row>
    <row r="756" spans="1:7" ht="33.75" hidden="1" thickBot="1">
      <c r="A756" s="182" t="s">
        <v>512</v>
      </c>
      <c r="B756" s="91" t="s">
        <v>1057</v>
      </c>
      <c r="C756" s="65" t="s">
        <v>31</v>
      </c>
      <c r="D756" s="48" t="s">
        <v>41</v>
      </c>
      <c r="E756" s="38" t="s">
        <v>588</v>
      </c>
      <c r="F756" s="38" t="s">
        <v>513</v>
      </c>
      <c r="G756" s="63"/>
    </row>
    <row r="757" spans="1:7" ht="33.75" hidden="1" thickBot="1">
      <c r="A757" s="64" t="s">
        <v>109</v>
      </c>
      <c r="B757" s="120" t="s">
        <v>1057</v>
      </c>
      <c r="C757" s="67" t="s">
        <v>40</v>
      </c>
      <c r="D757" s="67"/>
      <c r="E757" s="67"/>
      <c r="F757" s="48"/>
      <c r="G757" s="189">
        <f>G758</f>
        <v>0</v>
      </c>
    </row>
    <row r="758" spans="1:7" ht="17.25" hidden="1" thickBot="1">
      <c r="A758" s="64" t="s">
        <v>110</v>
      </c>
      <c r="B758" s="120" t="s">
        <v>1057</v>
      </c>
      <c r="C758" s="66" t="s">
        <v>40</v>
      </c>
      <c r="D758" s="66" t="s">
        <v>36</v>
      </c>
      <c r="E758" s="67"/>
      <c r="F758" s="48"/>
      <c r="G758" s="74">
        <f>G759</f>
        <v>0</v>
      </c>
    </row>
    <row r="759" spans="1:7" ht="50.25" hidden="1" thickBot="1">
      <c r="A759" s="100" t="s">
        <v>526</v>
      </c>
      <c r="B759" s="91" t="s">
        <v>1057</v>
      </c>
      <c r="C759" s="38" t="s">
        <v>40</v>
      </c>
      <c r="D759" s="37" t="s">
        <v>36</v>
      </c>
      <c r="E759" s="38" t="s">
        <v>527</v>
      </c>
      <c r="F759" s="38"/>
      <c r="G759" s="63">
        <f>G760</f>
        <v>0</v>
      </c>
    </row>
    <row r="760" spans="1:7" ht="17.25" hidden="1" thickBot="1">
      <c r="A760" s="182" t="s">
        <v>584</v>
      </c>
      <c r="B760" s="91" t="s">
        <v>1057</v>
      </c>
      <c r="C760" s="38" t="s">
        <v>40</v>
      </c>
      <c r="D760" s="37" t="s">
        <v>36</v>
      </c>
      <c r="E760" s="38" t="s">
        <v>585</v>
      </c>
      <c r="F760" s="38"/>
      <c r="G760" s="63">
        <f>G761</f>
        <v>0</v>
      </c>
    </row>
    <row r="761" spans="1:7" ht="17.25" hidden="1" thickBot="1">
      <c r="A761" s="182" t="s">
        <v>586</v>
      </c>
      <c r="B761" s="91" t="s">
        <v>1057</v>
      </c>
      <c r="C761" s="48" t="s">
        <v>40</v>
      </c>
      <c r="D761" s="65" t="s">
        <v>36</v>
      </c>
      <c r="E761" s="48" t="s">
        <v>587</v>
      </c>
      <c r="F761" s="48"/>
      <c r="G761" s="63">
        <f>G762</f>
        <v>0</v>
      </c>
    </row>
    <row r="762" spans="1:7" ht="33.75" hidden="1" thickBot="1">
      <c r="A762" s="182" t="s">
        <v>512</v>
      </c>
      <c r="B762" s="91" t="s">
        <v>1057</v>
      </c>
      <c r="C762" s="48" t="s">
        <v>40</v>
      </c>
      <c r="D762" s="65" t="s">
        <v>36</v>
      </c>
      <c r="E762" s="48" t="s">
        <v>587</v>
      </c>
      <c r="F762" s="48" t="s">
        <v>513</v>
      </c>
      <c r="G762" s="63">
        <f>15000-15000</f>
        <v>0</v>
      </c>
    </row>
    <row r="763" spans="1:7" ht="34.5" customHeight="1" hidden="1">
      <c r="A763" s="58" t="s">
        <v>517</v>
      </c>
      <c r="B763" s="91" t="s">
        <v>1057</v>
      </c>
      <c r="C763" s="37" t="s">
        <v>31</v>
      </c>
      <c r="D763" s="37" t="s">
        <v>41</v>
      </c>
      <c r="E763" s="149" t="s">
        <v>518</v>
      </c>
      <c r="F763" s="149"/>
      <c r="G763" s="59">
        <f>G766+G764</f>
        <v>0</v>
      </c>
    </row>
    <row r="764" spans="1:7" ht="17.25" hidden="1" thickBot="1">
      <c r="A764" s="182" t="s">
        <v>655</v>
      </c>
      <c r="B764" s="91" t="s">
        <v>1057</v>
      </c>
      <c r="C764" s="37" t="s">
        <v>31</v>
      </c>
      <c r="D764" s="37" t="s">
        <v>41</v>
      </c>
      <c r="E764" s="149" t="s">
        <v>656</v>
      </c>
      <c r="F764" s="38"/>
      <c r="G764" s="63">
        <f>G765</f>
        <v>0</v>
      </c>
    </row>
    <row r="765" spans="1:7" ht="33.75" hidden="1" thickBot="1">
      <c r="A765" s="182" t="s">
        <v>512</v>
      </c>
      <c r="B765" s="91" t="s">
        <v>1057</v>
      </c>
      <c r="C765" s="37" t="s">
        <v>31</v>
      </c>
      <c r="D765" s="37" t="s">
        <v>41</v>
      </c>
      <c r="E765" s="48" t="s">
        <v>656</v>
      </c>
      <c r="F765" s="38" t="s">
        <v>513</v>
      </c>
      <c r="G765" s="63"/>
    </row>
    <row r="766" spans="1:7" ht="38.25" hidden="1" thickBot="1">
      <c r="A766" s="212" t="s">
        <v>651</v>
      </c>
      <c r="B766" s="91" t="s">
        <v>1057</v>
      </c>
      <c r="C766" s="37" t="s">
        <v>31</v>
      </c>
      <c r="D766" s="37" t="s">
        <v>41</v>
      </c>
      <c r="E766" s="149" t="s">
        <v>652</v>
      </c>
      <c r="F766" s="48"/>
      <c r="G766" s="63">
        <f>G767</f>
        <v>0</v>
      </c>
    </row>
    <row r="767" spans="1:7" ht="33.75" hidden="1" thickBot="1">
      <c r="A767" s="199" t="s">
        <v>512</v>
      </c>
      <c r="B767" s="91" t="s">
        <v>1057</v>
      </c>
      <c r="C767" s="37" t="s">
        <v>31</v>
      </c>
      <c r="D767" s="37" t="s">
        <v>41</v>
      </c>
      <c r="E767" s="48" t="s">
        <v>652</v>
      </c>
      <c r="F767" s="48" t="s">
        <v>513</v>
      </c>
      <c r="G767" s="63"/>
    </row>
    <row r="768" spans="1:7" ht="17.25" hidden="1" thickBot="1">
      <c r="A768" s="55" t="s">
        <v>93</v>
      </c>
      <c r="B768" s="85" t="s">
        <v>1057</v>
      </c>
      <c r="C768" s="70" t="s">
        <v>34</v>
      </c>
      <c r="D768" s="70"/>
      <c r="E768" s="70"/>
      <c r="F768" s="73"/>
      <c r="G768" s="114">
        <f>G769+G777+G789</f>
        <v>0</v>
      </c>
    </row>
    <row r="769" spans="1:7" ht="17.25" hidden="1" thickBot="1">
      <c r="A769" s="40" t="s">
        <v>211</v>
      </c>
      <c r="B769" s="85" t="s">
        <v>1057</v>
      </c>
      <c r="C769" s="96" t="s">
        <v>34</v>
      </c>
      <c r="D769" s="96" t="s">
        <v>31</v>
      </c>
      <c r="E769" s="70"/>
      <c r="F769" s="73"/>
      <c r="G769" s="74">
        <f>G770</f>
        <v>0</v>
      </c>
    </row>
    <row r="770" spans="1:7" s="123" customFormat="1" ht="50.25" hidden="1" thickBot="1">
      <c r="A770" s="148" t="s">
        <v>569</v>
      </c>
      <c r="B770" s="85" t="s">
        <v>1057</v>
      </c>
      <c r="C770" s="96" t="s">
        <v>34</v>
      </c>
      <c r="D770" s="96" t="s">
        <v>31</v>
      </c>
      <c r="E770" s="465" t="s">
        <v>705</v>
      </c>
      <c r="F770" s="220"/>
      <c r="G770" s="114">
        <f>G771</f>
        <v>0</v>
      </c>
    </row>
    <row r="771" spans="1:7" s="232" customFormat="1" ht="41.25" customHeight="1" hidden="1">
      <c r="A771" s="103" t="s">
        <v>964</v>
      </c>
      <c r="B771" s="85" t="s">
        <v>1057</v>
      </c>
      <c r="C771" s="96" t="s">
        <v>34</v>
      </c>
      <c r="D771" s="96" t="s">
        <v>31</v>
      </c>
      <c r="E771" s="42" t="s">
        <v>706</v>
      </c>
      <c r="F771" s="218"/>
      <c r="G771" s="189">
        <f>G772</f>
        <v>0</v>
      </c>
    </row>
    <row r="772" spans="1:7" s="123" customFormat="1" ht="17.25" hidden="1" thickBot="1">
      <c r="A772" s="100" t="s">
        <v>592</v>
      </c>
      <c r="B772" s="106" t="s">
        <v>1057</v>
      </c>
      <c r="C772" s="72" t="s">
        <v>34</v>
      </c>
      <c r="D772" s="72" t="s">
        <v>31</v>
      </c>
      <c r="E772" s="38" t="s">
        <v>967</v>
      </c>
      <c r="F772" s="218"/>
      <c r="G772" s="189">
        <f>G773</f>
        <v>0</v>
      </c>
    </row>
    <row r="773" spans="1:7" s="123" customFormat="1" ht="17.25" hidden="1" thickBot="1">
      <c r="A773" s="100" t="s">
        <v>511</v>
      </c>
      <c r="B773" s="106" t="s">
        <v>1057</v>
      </c>
      <c r="C773" s="72" t="s">
        <v>34</v>
      </c>
      <c r="D773" s="72" t="s">
        <v>31</v>
      </c>
      <c r="E773" s="38" t="s">
        <v>968</v>
      </c>
      <c r="F773" s="218"/>
      <c r="G773" s="319">
        <f>G774+G775+G776</f>
        <v>0</v>
      </c>
    </row>
    <row r="774" spans="1:7" s="123" customFormat="1" ht="33.75" hidden="1" thickBot="1">
      <c r="A774" s="100" t="s">
        <v>509</v>
      </c>
      <c r="B774" s="106" t="s">
        <v>1057</v>
      </c>
      <c r="C774" s="72" t="s">
        <v>34</v>
      </c>
      <c r="D774" s="72" t="s">
        <v>31</v>
      </c>
      <c r="E774" s="38" t="s">
        <v>968</v>
      </c>
      <c r="F774" s="218">
        <v>120</v>
      </c>
      <c r="G774" s="189"/>
    </row>
    <row r="775" spans="1:7" s="123" customFormat="1" ht="33.75" hidden="1" thickBot="1">
      <c r="A775" s="100" t="s">
        <v>512</v>
      </c>
      <c r="B775" s="106" t="s">
        <v>1057</v>
      </c>
      <c r="C775" s="72" t="s">
        <v>34</v>
      </c>
      <c r="D775" s="72" t="s">
        <v>31</v>
      </c>
      <c r="E775" s="38" t="s">
        <v>968</v>
      </c>
      <c r="F775" s="218">
        <v>240</v>
      </c>
      <c r="G775" s="189"/>
    </row>
    <row r="776" spans="1:7" s="123" customFormat="1" ht="17.25" hidden="1" thickBot="1">
      <c r="A776" s="100" t="s">
        <v>514</v>
      </c>
      <c r="B776" s="106" t="s">
        <v>1057</v>
      </c>
      <c r="C776" s="72" t="s">
        <v>34</v>
      </c>
      <c r="D776" s="72" t="s">
        <v>31</v>
      </c>
      <c r="E776" s="38" t="s">
        <v>968</v>
      </c>
      <c r="F776" s="218">
        <v>850</v>
      </c>
      <c r="G776" s="189"/>
    </row>
    <row r="777" spans="1:7" ht="17.25" hidden="1" thickBot="1">
      <c r="A777" s="40" t="s">
        <v>207</v>
      </c>
      <c r="B777" s="87" t="s">
        <v>1057</v>
      </c>
      <c r="C777" s="42" t="s">
        <v>34</v>
      </c>
      <c r="D777" s="42" t="s">
        <v>35</v>
      </c>
      <c r="E777" s="42"/>
      <c r="F777" s="38"/>
      <c r="G777" s="189">
        <f>G778</f>
        <v>0</v>
      </c>
    </row>
    <row r="778" spans="1:7" s="123" customFormat="1" ht="50.25" hidden="1" thickBot="1">
      <c r="A778" s="317" t="s">
        <v>569</v>
      </c>
      <c r="B778" s="90" t="s">
        <v>1057</v>
      </c>
      <c r="C778" s="42" t="s">
        <v>34</v>
      </c>
      <c r="D778" s="42" t="s">
        <v>35</v>
      </c>
      <c r="E778" s="465" t="s">
        <v>705</v>
      </c>
      <c r="F778" s="220"/>
      <c r="G778" s="114">
        <f>G779</f>
        <v>0</v>
      </c>
    </row>
    <row r="779" spans="1:7" s="232" customFormat="1" ht="33.75" hidden="1" thickBot="1">
      <c r="A779" s="280" t="s">
        <v>964</v>
      </c>
      <c r="B779" s="89" t="s">
        <v>1057</v>
      </c>
      <c r="C779" s="42" t="s">
        <v>34</v>
      </c>
      <c r="D779" s="42" t="s">
        <v>35</v>
      </c>
      <c r="E779" s="42" t="s">
        <v>706</v>
      </c>
      <c r="F779" s="218"/>
      <c r="G779" s="189">
        <f>G780</f>
        <v>0</v>
      </c>
    </row>
    <row r="780" spans="1:7" s="123" customFormat="1" ht="33.75" hidden="1" thickBot="1">
      <c r="A780" s="318" t="s">
        <v>965</v>
      </c>
      <c r="B780" s="119" t="s">
        <v>1057</v>
      </c>
      <c r="C780" s="38" t="s">
        <v>34</v>
      </c>
      <c r="D780" s="38" t="s">
        <v>35</v>
      </c>
      <c r="E780" s="38" t="s">
        <v>747</v>
      </c>
      <c r="F780" s="218"/>
      <c r="G780" s="189">
        <f>G781+G784+G786</f>
        <v>0</v>
      </c>
    </row>
    <row r="781" spans="1:7" s="123" customFormat="1" ht="17.25" hidden="1" thickBot="1">
      <c r="A781" s="154" t="s">
        <v>614</v>
      </c>
      <c r="B781" s="119" t="s">
        <v>1057</v>
      </c>
      <c r="C781" s="38" t="s">
        <v>34</v>
      </c>
      <c r="D781" s="38" t="s">
        <v>35</v>
      </c>
      <c r="E781" s="38" t="s">
        <v>966</v>
      </c>
      <c r="F781" s="218"/>
      <c r="G781" s="189">
        <f>G782</f>
        <v>0</v>
      </c>
    </row>
    <row r="782" spans="1:7" s="123" customFormat="1" ht="32.25" customHeight="1" hidden="1">
      <c r="A782" s="214" t="s">
        <v>512</v>
      </c>
      <c r="B782" s="119" t="s">
        <v>1057</v>
      </c>
      <c r="C782" s="38" t="s">
        <v>34</v>
      </c>
      <c r="D782" s="38" t="s">
        <v>35</v>
      </c>
      <c r="E782" s="38" t="s">
        <v>966</v>
      </c>
      <c r="F782" s="218">
        <v>240</v>
      </c>
      <c r="G782" s="189"/>
    </row>
    <row r="783" spans="1:7" s="123" customFormat="1" ht="17.25" hidden="1" thickBot="1">
      <c r="A783" s="214" t="s">
        <v>767</v>
      </c>
      <c r="B783" s="119" t="s">
        <v>1057</v>
      </c>
      <c r="C783" s="38" t="s">
        <v>34</v>
      </c>
      <c r="D783" s="38" t="s">
        <v>35</v>
      </c>
      <c r="E783" s="38" t="s">
        <v>969</v>
      </c>
      <c r="F783" s="218"/>
      <c r="G783" s="189">
        <f>G784+G786</f>
        <v>0</v>
      </c>
    </row>
    <row r="784" spans="1:7" s="123" customFormat="1" ht="17.25" hidden="1" thickBot="1">
      <c r="A784" s="214" t="s">
        <v>768</v>
      </c>
      <c r="B784" s="119" t="s">
        <v>1057</v>
      </c>
      <c r="C784" s="38" t="s">
        <v>34</v>
      </c>
      <c r="D784" s="38" t="s">
        <v>35</v>
      </c>
      <c r="E784" s="38" t="s">
        <v>970</v>
      </c>
      <c r="F784" s="218"/>
      <c r="G784" s="189">
        <f>G785</f>
        <v>0</v>
      </c>
    </row>
    <row r="785" spans="1:7" s="123" customFormat="1" ht="33.75" hidden="1" thickBot="1">
      <c r="A785" s="214" t="s">
        <v>512</v>
      </c>
      <c r="B785" s="119" t="s">
        <v>1057</v>
      </c>
      <c r="C785" s="38" t="s">
        <v>34</v>
      </c>
      <c r="D785" s="38" t="s">
        <v>35</v>
      </c>
      <c r="E785" s="38" t="s">
        <v>970</v>
      </c>
      <c r="F785" s="218">
        <v>240</v>
      </c>
      <c r="G785" s="189"/>
    </row>
    <row r="786" spans="1:7" s="123" customFormat="1" ht="33.75" hidden="1" thickBot="1">
      <c r="A786" s="100" t="s">
        <v>608</v>
      </c>
      <c r="B786" s="106" t="s">
        <v>1057</v>
      </c>
      <c r="C786" s="38" t="s">
        <v>34</v>
      </c>
      <c r="D786" s="38" t="s">
        <v>35</v>
      </c>
      <c r="E786" s="38" t="s">
        <v>971</v>
      </c>
      <c r="F786" s="218"/>
      <c r="G786" s="189">
        <f>G787+G788</f>
        <v>0</v>
      </c>
    </row>
    <row r="787" spans="1:7" s="123" customFormat="1" ht="33.75" hidden="1" thickBot="1">
      <c r="A787" s="100" t="s">
        <v>509</v>
      </c>
      <c r="B787" s="106" t="s">
        <v>1057</v>
      </c>
      <c r="C787" s="38" t="s">
        <v>34</v>
      </c>
      <c r="D787" s="38" t="s">
        <v>35</v>
      </c>
      <c r="E787" s="38" t="s">
        <v>971</v>
      </c>
      <c r="F787" s="218">
        <v>120</v>
      </c>
      <c r="G787" s="189"/>
    </row>
    <row r="788" spans="1:7" s="123" customFormat="1" ht="33.75" hidden="1" thickBot="1">
      <c r="A788" s="100" t="s">
        <v>512</v>
      </c>
      <c r="B788" s="106" t="s">
        <v>1057</v>
      </c>
      <c r="C788" s="38" t="s">
        <v>34</v>
      </c>
      <c r="D788" s="38" t="s">
        <v>35</v>
      </c>
      <c r="E788" s="38" t="s">
        <v>971</v>
      </c>
      <c r="F788" s="218">
        <v>240</v>
      </c>
      <c r="G788" s="189"/>
    </row>
    <row r="789" spans="1:7" ht="17.25" hidden="1" thickBot="1">
      <c r="A789" s="40" t="s">
        <v>42</v>
      </c>
      <c r="B789" s="90" t="s">
        <v>1057</v>
      </c>
      <c r="C789" s="42" t="s">
        <v>34</v>
      </c>
      <c r="D789" s="42" t="s">
        <v>94</v>
      </c>
      <c r="E789" s="42"/>
      <c r="F789" s="38"/>
      <c r="G789" s="114">
        <f>G790</f>
        <v>0</v>
      </c>
    </row>
    <row r="790" spans="1:7" s="123" customFormat="1" ht="33.75" hidden="1" thickBot="1">
      <c r="A790" s="103" t="s">
        <v>954</v>
      </c>
      <c r="B790" s="89" t="s">
        <v>1057</v>
      </c>
      <c r="C790" s="42" t="s">
        <v>34</v>
      </c>
      <c r="D790" s="42" t="s">
        <v>94</v>
      </c>
      <c r="E790" s="242" t="s">
        <v>712</v>
      </c>
      <c r="F790" s="218"/>
      <c r="G790" s="189">
        <f>G791</f>
        <v>0</v>
      </c>
    </row>
    <row r="791" spans="1:7" s="123" customFormat="1" ht="17.25" hidden="1" thickBot="1">
      <c r="A791" s="100" t="s">
        <v>955</v>
      </c>
      <c r="B791" s="119" t="s">
        <v>1057</v>
      </c>
      <c r="C791" s="38" t="s">
        <v>34</v>
      </c>
      <c r="D791" s="38" t="s">
        <v>94</v>
      </c>
      <c r="E791" s="38" t="s">
        <v>956</v>
      </c>
      <c r="F791" s="218"/>
      <c r="G791" s="189">
        <f>G792</f>
        <v>0</v>
      </c>
    </row>
    <row r="792" spans="1:7" s="123" customFormat="1" ht="37.5" customHeight="1" hidden="1">
      <c r="A792" s="100" t="s">
        <v>532</v>
      </c>
      <c r="B792" s="119" t="s">
        <v>1057</v>
      </c>
      <c r="C792" s="38" t="s">
        <v>34</v>
      </c>
      <c r="D792" s="38" t="s">
        <v>94</v>
      </c>
      <c r="E792" s="38" t="s">
        <v>958</v>
      </c>
      <c r="F792" s="218"/>
      <c r="G792" s="189">
        <f>G793</f>
        <v>0</v>
      </c>
    </row>
    <row r="793" spans="1:7" s="123" customFormat="1" ht="30" customHeight="1" hidden="1">
      <c r="A793" s="100" t="s">
        <v>512</v>
      </c>
      <c r="B793" s="119">
        <v>920</v>
      </c>
      <c r="C793" s="38" t="s">
        <v>34</v>
      </c>
      <c r="D793" s="38" t="s">
        <v>94</v>
      </c>
      <c r="E793" s="38" t="s">
        <v>958</v>
      </c>
      <c r="F793" s="218">
        <v>240</v>
      </c>
      <c r="G793" s="189"/>
    </row>
    <row r="794" spans="1:7" s="1" customFormat="1" ht="17.25" hidden="1" thickBot="1">
      <c r="A794" s="40" t="s">
        <v>74</v>
      </c>
      <c r="B794" s="178">
        <v>920</v>
      </c>
      <c r="C794" s="60" t="s">
        <v>30</v>
      </c>
      <c r="D794" s="60"/>
      <c r="E794" s="149"/>
      <c r="F794" s="149"/>
      <c r="G794" s="63">
        <f>G795</f>
        <v>0</v>
      </c>
    </row>
    <row r="795" spans="1:7" ht="33.75" hidden="1" thickBot="1">
      <c r="A795" s="179" t="s">
        <v>466</v>
      </c>
      <c r="B795" s="90">
        <v>920</v>
      </c>
      <c r="C795" s="42" t="s">
        <v>30</v>
      </c>
      <c r="D795" s="42" t="s">
        <v>35</v>
      </c>
      <c r="E795" s="67"/>
      <c r="F795" s="48"/>
      <c r="G795" s="63">
        <f>G796</f>
        <v>0</v>
      </c>
    </row>
    <row r="796" spans="1:7" s="123" customFormat="1" ht="50.25" hidden="1" thickBot="1">
      <c r="A796" s="269" t="s">
        <v>736</v>
      </c>
      <c r="B796" s="90">
        <v>920</v>
      </c>
      <c r="C796" s="42" t="s">
        <v>30</v>
      </c>
      <c r="D796" s="42" t="s">
        <v>35</v>
      </c>
      <c r="E796" s="467" t="s">
        <v>713</v>
      </c>
      <c r="F796" s="221"/>
      <c r="G796" s="316">
        <f>G797</f>
        <v>0</v>
      </c>
    </row>
    <row r="797" spans="1:7" s="123" customFormat="1" ht="33.75" hidden="1" thickBot="1">
      <c r="A797" s="213" t="s">
        <v>984</v>
      </c>
      <c r="B797" s="91">
        <v>920</v>
      </c>
      <c r="C797" s="38" t="s">
        <v>30</v>
      </c>
      <c r="D797" s="38" t="s">
        <v>35</v>
      </c>
      <c r="E797" s="275" t="s">
        <v>985</v>
      </c>
      <c r="F797" s="238"/>
      <c r="G797" s="63">
        <f>G798</f>
        <v>0</v>
      </c>
    </row>
    <row r="798" spans="1:7" s="123" customFormat="1" ht="33.75" hidden="1" thickBot="1">
      <c r="A798" s="213" t="s">
        <v>1009</v>
      </c>
      <c r="B798" s="91">
        <v>920</v>
      </c>
      <c r="C798" s="38" t="s">
        <v>30</v>
      </c>
      <c r="D798" s="38" t="s">
        <v>35</v>
      </c>
      <c r="E798" s="275" t="s">
        <v>986</v>
      </c>
      <c r="F798" s="238"/>
      <c r="G798" s="63">
        <f>G799</f>
        <v>0</v>
      </c>
    </row>
    <row r="799" spans="1:7" s="123" customFormat="1" ht="33.75" hidden="1" thickBot="1">
      <c r="A799" s="259" t="s">
        <v>512</v>
      </c>
      <c r="B799" s="91">
        <v>920</v>
      </c>
      <c r="C799" s="38" t="s">
        <v>30</v>
      </c>
      <c r="D799" s="38" t="s">
        <v>35</v>
      </c>
      <c r="E799" s="275" t="s">
        <v>986</v>
      </c>
      <c r="F799" s="238">
        <v>240</v>
      </c>
      <c r="G799" s="189"/>
    </row>
    <row r="800" spans="1:7" ht="17.25" hidden="1" thickBot="1">
      <c r="A800" s="40" t="s">
        <v>3</v>
      </c>
      <c r="B800" s="87">
        <v>920</v>
      </c>
      <c r="C800" s="42" t="s">
        <v>38</v>
      </c>
      <c r="D800" s="42"/>
      <c r="E800" s="42"/>
      <c r="F800" s="38"/>
      <c r="G800" s="189">
        <f aca="true" t="shared" si="2" ref="G800:G805">G801</f>
        <v>0</v>
      </c>
    </row>
    <row r="801" spans="1:7" ht="17.25" hidden="1" thickBot="1">
      <c r="A801" s="40" t="s">
        <v>320</v>
      </c>
      <c r="B801" s="90">
        <v>920</v>
      </c>
      <c r="C801" s="42" t="s">
        <v>38</v>
      </c>
      <c r="D801" s="42" t="s">
        <v>40</v>
      </c>
      <c r="E801" s="42"/>
      <c r="F801" s="48"/>
      <c r="G801" s="189">
        <f t="shared" si="2"/>
        <v>0</v>
      </c>
    </row>
    <row r="802" spans="1:7" s="123" customFormat="1" ht="50.25" hidden="1" thickBot="1">
      <c r="A802" s="148" t="s">
        <v>569</v>
      </c>
      <c r="B802" s="90">
        <v>920</v>
      </c>
      <c r="C802" s="42" t="s">
        <v>38</v>
      </c>
      <c r="D802" s="42" t="s">
        <v>40</v>
      </c>
      <c r="E802" s="465" t="s">
        <v>705</v>
      </c>
      <c r="F802" s="220"/>
      <c r="G802" s="114">
        <f t="shared" si="2"/>
        <v>0</v>
      </c>
    </row>
    <row r="803" spans="1:7" s="123" customFormat="1" ht="33.75" hidden="1" thickBot="1">
      <c r="A803" s="103" t="s">
        <v>570</v>
      </c>
      <c r="B803" s="90">
        <v>920</v>
      </c>
      <c r="C803" s="42" t="s">
        <v>38</v>
      </c>
      <c r="D803" s="42" t="s">
        <v>40</v>
      </c>
      <c r="E803" s="42" t="s">
        <v>707</v>
      </c>
      <c r="F803" s="218"/>
      <c r="G803" s="189">
        <f t="shared" si="2"/>
        <v>0</v>
      </c>
    </row>
    <row r="804" spans="1:7" s="123" customFormat="1" ht="33.75" hidden="1" thickBot="1">
      <c r="A804" s="100" t="s">
        <v>724</v>
      </c>
      <c r="B804" s="91">
        <v>920</v>
      </c>
      <c r="C804" s="38" t="s">
        <v>38</v>
      </c>
      <c r="D804" s="38" t="s">
        <v>40</v>
      </c>
      <c r="E804" s="38" t="s">
        <v>765</v>
      </c>
      <c r="F804" s="218"/>
      <c r="G804" s="189">
        <f t="shared" si="2"/>
        <v>0</v>
      </c>
    </row>
    <row r="805" spans="1:7" s="123" customFormat="1" ht="36.75" customHeight="1" hidden="1">
      <c r="A805" s="100" t="s">
        <v>616</v>
      </c>
      <c r="B805" s="91">
        <v>920</v>
      </c>
      <c r="C805" s="38" t="s">
        <v>38</v>
      </c>
      <c r="D805" s="38" t="s">
        <v>40</v>
      </c>
      <c r="E805" s="38" t="s">
        <v>972</v>
      </c>
      <c r="F805" s="218"/>
      <c r="G805" s="189">
        <f t="shared" si="2"/>
        <v>0</v>
      </c>
    </row>
    <row r="806" spans="1:7" s="123" customFormat="1" ht="36.75" customHeight="1" hidden="1">
      <c r="A806" s="100" t="s">
        <v>615</v>
      </c>
      <c r="B806" s="91">
        <v>920</v>
      </c>
      <c r="C806" s="38" t="s">
        <v>38</v>
      </c>
      <c r="D806" s="38" t="s">
        <v>40</v>
      </c>
      <c r="E806" s="38" t="s">
        <v>972</v>
      </c>
      <c r="F806" s="218">
        <v>320</v>
      </c>
      <c r="G806" s="189"/>
    </row>
    <row r="807" spans="1:7" ht="17.25" thickBot="1">
      <c r="A807" s="81" t="s">
        <v>29</v>
      </c>
      <c r="B807" s="158"/>
      <c r="C807" s="186"/>
      <c r="D807" s="186"/>
      <c r="E807" s="186"/>
      <c r="F807" s="83"/>
      <c r="G807" s="501">
        <f>G40+G98+G105+G119+G142+G168+G432+G519+G533</f>
        <v>12984209.24</v>
      </c>
    </row>
    <row r="808" spans="1:2" ht="18.75" customHeight="1">
      <c r="A808" s="444"/>
      <c r="B808" s="13"/>
    </row>
    <row r="809" spans="7:9" ht="16.5" hidden="1">
      <c r="G809" s="510">
        <v>288892000</v>
      </c>
      <c r="H809" s="14"/>
      <c r="I809" s="14"/>
    </row>
    <row r="810" spans="5:7" ht="16.5" hidden="1">
      <c r="E810" s="546" t="s">
        <v>1019</v>
      </c>
      <c r="F810" s="546"/>
      <c r="G810" s="547"/>
    </row>
    <row r="811" ht="16.5" hidden="1">
      <c r="G811" s="511"/>
    </row>
    <row r="812" spans="7:8" ht="16.5" hidden="1">
      <c r="G812" s="510" t="e">
        <f>G807-G814</f>
        <v>#REF!</v>
      </c>
      <c r="H812" s="14"/>
    </row>
    <row r="813" ht="16.5" hidden="1">
      <c r="G813" s="510" t="e">
        <f>#REF!+#REF!</f>
        <v>#REF!</v>
      </c>
    </row>
    <row r="814" ht="16.5" hidden="1">
      <c r="G814" s="510" t="e">
        <f>G809+G813</f>
        <v>#REF!</v>
      </c>
    </row>
    <row r="815" ht="16.5" hidden="1"/>
    <row r="816" ht="16.5" hidden="1"/>
  </sheetData>
  <sheetProtection/>
  <mergeCells count="21">
    <mergeCell ref="A7:H7"/>
    <mergeCell ref="A2:G2"/>
    <mergeCell ref="I7:P7"/>
    <mergeCell ref="A8:H8"/>
    <mergeCell ref="I2:P2"/>
    <mergeCell ref="I3:P3"/>
    <mergeCell ref="I4:P4"/>
    <mergeCell ref="I5:P5"/>
    <mergeCell ref="I6:P6"/>
    <mergeCell ref="A5:G5"/>
    <mergeCell ref="A6:H6"/>
    <mergeCell ref="E810:G810"/>
    <mergeCell ref="A9:H9"/>
    <mergeCell ref="H117:M117"/>
    <mergeCell ref="A1:H1"/>
    <mergeCell ref="A3:H3"/>
    <mergeCell ref="A4:G4"/>
    <mergeCell ref="A10:G10"/>
    <mergeCell ref="A11:G11"/>
    <mergeCell ref="A12:G12"/>
    <mergeCell ref="I1:P1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21">
      <selection activeCell="A5" sqref="A5"/>
    </sheetView>
  </sheetViews>
  <sheetFormatPr defaultColWidth="9.00390625" defaultRowHeight="12.75"/>
  <cols>
    <col min="1" max="1" width="61.125" style="207" customWidth="1"/>
    <col min="2" max="2" width="10.125" style="7" customWidth="1"/>
    <col min="3" max="3" width="9.375" style="7" customWidth="1"/>
    <col min="4" max="4" width="32.625" style="17" customWidth="1"/>
    <col min="5" max="5" width="13.75390625" style="0" customWidth="1"/>
    <col min="6" max="6" width="10.00390625" style="0" customWidth="1"/>
    <col min="7" max="7" width="9.875" style="0" customWidth="1"/>
  </cols>
  <sheetData>
    <row r="1" spans="2:5" ht="16.5" customHeight="1">
      <c r="B1" s="394" t="s">
        <v>1141</v>
      </c>
      <c r="C1" s="135"/>
      <c r="D1" s="395"/>
      <c r="E1" s="133"/>
    </row>
    <row r="2" spans="2:5" ht="18.75" customHeight="1">
      <c r="B2" s="394" t="s">
        <v>1154</v>
      </c>
      <c r="C2" s="135"/>
      <c r="D2" s="395"/>
      <c r="E2" s="133"/>
    </row>
    <row r="3" spans="2:7" ht="16.5" customHeight="1">
      <c r="B3" s="540" t="s">
        <v>1155</v>
      </c>
      <c r="C3" s="540"/>
      <c r="D3" s="540"/>
      <c r="E3" s="540"/>
      <c r="F3" s="540"/>
      <c r="G3" s="540"/>
    </row>
    <row r="4" spans="2:7" ht="16.5" customHeight="1">
      <c r="B4" s="540" t="s">
        <v>1055</v>
      </c>
      <c r="C4" s="540"/>
      <c r="D4" s="540"/>
      <c r="E4" s="540"/>
      <c r="F4" s="540"/>
      <c r="G4" s="540"/>
    </row>
    <row r="5" spans="2:7" ht="16.5" customHeight="1">
      <c r="B5" s="540" t="s">
        <v>1054</v>
      </c>
      <c r="C5" s="540"/>
      <c r="D5" s="540"/>
      <c r="E5" s="540"/>
      <c r="F5" s="540"/>
      <c r="G5" s="540"/>
    </row>
    <row r="6" spans="2:7" ht="16.5" customHeight="1">
      <c r="B6" s="529" t="s">
        <v>1171</v>
      </c>
      <c r="C6" s="529"/>
      <c r="D6" s="529"/>
      <c r="E6" s="529"/>
      <c r="F6" s="529"/>
      <c r="G6" s="529"/>
    </row>
    <row r="7" spans="2:7" ht="18" customHeight="1">
      <c r="B7" s="529" t="s">
        <v>1174</v>
      </c>
      <c r="C7" s="529"/>
      <c r="D7" s="529"/>
      <c r="E7" s="529"/>
      <c r="F7" s="529"/>
      <c r="G7" s="529"/>
    </row>
    <row r="8" spans="1:4" ht="18.75">
      <c r="A8" s="123"/>
      <c r="B8" s="12"/>
      <c r="C8" s="8"/>
      <c r="D8" s="8"/>
    </row>
    <row r="9" spans="1:4" ht="49.5" customHeight="1">
      <c r="A9" s="558" t="s">
        <v>1153</v>
      </c>
      <c r="B9" s="558"/>
      <c r="C9" s="558"/>
      <c r="D9" s="558"/>
    </row>
    <row r="10" spans="2:4" ht="19.5" thickBot="1">
      <c r="B10" s="6" t="s">
        <v>68</v>
      </c>
      <c r="C10" s="5"/>
      <c r="D10" s="16"/>
    </row>
    <row r="11" spans="1:8" ht="19.5" thickBot="1">
      <c r="A11" s="204" t="s">
        <v>69</v>
      </c>
      <c r="B11" s="205" t="s">
        <v>70</v>
      </c>
      <c r="C11" s="205" t="s">
        <v>71</v>
      </c>
      <c r="D11" s="485" t="s">
        <v>603</v>
      </c>
      <c r="H11" s="2"/>
    </row>
    <row r="12" spans="1:4" ht="20.25" customHeight="1">
      <c r="A12" s="55" t="s">
        <v>204</v>
      </c>
      <c r="B12" s="57" t="s">
        <v>31</v>
      </c>
      <c r="C12" s="57"/>
      <c r="D12" s="86">
        <f>D13+D14+D15+D16+D17+D18+D19</f>
        <v>2799168</v>
      </c>
    </row>
    <row r="13" spans="1:8" s="21" customFormat="1" ht="38.25" customHeight="1">
      <c r="A13" s="36" t="s">
        <v>80</v>
      </c>
      <c r="B13" s="37" t="s">
        <v>31</v>
      </c>
      <c r="C13" s="38" t="s">
        <v>36</v>
      </c>
      <c r="D13" s="63">
        <f>'пр.3'!G41</f>
        <v>898000</v>
      </c>
      <c r="H13" s="292"/>
    </row>
    <row r="14" spans="1:4" s="21" customFormat="1" ht="0.75" customHeight="1" hidden="1">
      <c r="A14" s="36" t="s">
        <v>444</v>
      </c>
      <c r="B14" s="37" t="s">
        <v>31</v>
      </c>
      <c r="C14" s="38" t="s">
        <v>40</v>
      </c>
      <c r="D14" s="39"/>
    </row>
    <row r="15" spans="1:4" s="21" customFormat="1" ht="51.75" customHeight="1">
      <c r="A15" s="36" t="s">
        <v>328</v>
      </c>
      <c r="B15" s="37" t="s">
        <v>31</v>
      </c>
      <c r="C15" s="37" t="s">
        <v>34</v>
      </c>
      <c r="D15" s="63">
        <f>'пр.3'!G46</f>
        <v>1865168</v>
      </c>
    </row>
    <row r="16" spans="1:4" s="21" customFormat="1" ht="2.25" customHeight="1" hidden="1">
      <c r="A16" s="36" t="s">
        <v>284</v>
      </c>
      <c r="B16" s="37" t="s">
        <v>31</v>
      </c>
      <c r="C16" s="37" t="s">
        <v>37</v>
      </c>
      <c r="D16" s="63"/>
    </row>
    <row r="17" spans="1:4" s="21" customFormat="1" ht="16.5" hidden="1">
      <c r="A17" s="293" t="s">
        <v>111</v>
      </c>
      <c r="B17" s="37" t="s">
        <v>31</v>
      </c>
      <c r="C17" s="37" t="s">
        <v>30</v>
      </c>
      <c r="D17" s="63"/>
    </row>
    <row r="18" spans="1:4" s="4" customFormat="1" ht="18" customHeight="1">
      <c r="A18" s="45" t="s">
        <v>421</v>
      </c>
      <c r="B18" s="46" t="s">
        <v>31</v>
      </c>
      <c r="C18" s="46" t="s">
        <v>39</v>
      </c>
      <c r="D18" s="189">
        <f>'пр.3'!G71</f>
        <v>36000</v>
      </c>
    </row>
    <row r="19" spans="1:4" s="21" customFormat="1" ht="16.5" hidden="1">
      <c r="A19" s="36" t="s">
        <v>205</v>
      </c>
      <c r="B19" s="37" t="s">
        <v>31</v>
      </c>
      <c r="C19" s="37" t="s">
        <v>41</v>
      </c>
      <c r="D19" s="63"/>
    </row>
    <row r="20" spans="1:4" ht="21.75" customHeight="1">
      <c r="A20" s="148" t="s">
        <v>333</v>
      </c>
      <c r="B20" s="117" t="s">
        <v>36</v>
      </c>
      <c r="C20" s="116"/>
      <c r="D20" s="118">
        <f>D21</f>
        <v>187100</v>
      </c>
    </row>
    <row r="21" spans="1:4" s="21" customFormat="1" ht="21.75" customHeight="1">
      <c r="A21" s="69" t="s">
        <v>334</v>
      </c>
      <c r="B21" s="107" t="s">
        <v>36</v>
      </c>
      <c r="C21" s="51" t="s">
        <v>40</v>
      </c>
      <c r="D21" s="61">
        <f>'пр.3'!G99</f>
        <v>187100</v>
      </c>
    </row>
    <row r="22" spans="1:4" ht="20.25" customHeight="1">
      <c r="A22" s="40" t="s">
        <v>109</v>
      </c>
      <c r="B22" s="42" t="s">
        <v>40</v>
      </c>
      <c r="C22" s="42"/>
      <c r="D22" s="53">
        <f>D23+D24</f>
        <v>93650</v>
      </c>
    </row>
    <row r="23" spans="1:4" s="21" customFormat="1" ht="20.25" customHeight="1">
      <c r="A23" s="69" t="s">
        <v>110</v>
      </c>
      <c r="B23" s="107" t="s">
        <v>40</v>
      </c>
      <c r="C23" s="107" t="s">
        <v>36</v>
      </c>
      <c r="D23" s="52">
        <f>'пр.3'!G106</f>
        <v>11500</v>
      </c>
    </row>
    <row r="24" spans="1:4" s="21" customFormat="1" ht="38.25" customHeight="1">
      <c r="A24" s="291" t="s">
        <v>329</v>
      </c>
      <c r="B24" s="54" t="s">
        <v>40</v>
      </c>
      <c r="C24" s="54" t="s">
        <v>32</v>
      </c>
      <c r="D24" s="59">
        <f>'пр.3'!G112</f>
        <v>82150</v>
      </c>
    </row>
    <row r="25" spans="1:4" ht="20.25" customHeight="1">
      <c r="A25" s="40" t="s">
        <v>206</v>
      </c>
      <c r="B25" s="42" t="s">
        <v>34</v>
      </c>
      <c r="C25" s="42"/>
      <c r="D25" s="144">
        <f>D26+D27+D28+D29+D30</f>
        <v>4665400.24</v>
      </c>
    </row>
    <row r="26" spans="1:4" s="21" customFormat="1" ht="0.75" customHeight="1" hidden="1">
      <c r="A26" s="36" t="s">
        <v>211</v>
      </c>
      <c r="B26" s="72" t="s">
        <v>34</v>
      </c>
      <c r="C26" s="72" t="s">
        <v>31</v>
      </c>
      <c r="D26" s="74"/>
    </row>
    <row r="27" spans="1:4" s="21" customFormat="1" ht="16.5" hidden="1">
      <c r="A27" s="36" t="s">
        <v>207</v>
      </c>
      <c r="B27" s="38" t="s">
        <v>34</v>
      </c>
      <c r="C27" s="38" t="s">
        <v>35</v>
      </c>
      <c r="D27" s="47"/>
    </row>
    <row r="28" spans="1:4" s="21" customFormat="1" ht="16.5" hidden="1">
      <c r="A28" s="36" t="s">
        <v>24</v>
      </c>
      <c r="B28" s="38" t="s">
        <v>34</v>
      </c>
      <c r="C28" s="38" t="s">
        <v>33</v>
      </c>
      <c r="D28" s="189"/>
    </row>
    <row r="29" spans="1:4" s="21" customFormat="1" ht="21.75" customHeight="1">
      <c r="A29" s="36" t="s">
        <v>324</v>
      </c>
      <c r="B29" s="38" t="s">
        <v>34</v>
      </c>
      <c r="C29" s="48" t="s">
        <v>32</v>
      </c>
      <c r="D29" s="63">
        <f>'пр.3'!G120</f>
        <v>2533509.24</v>
      </c>
    </row>
    <row r="30" spans="1:4" s="21" customFormat="1" ht="20.25" customHeight="1">
      <c r="A30" s="290" t="s">
        <v>42</v>
      </c>
      <c r="B30" s="51" t="s">
        <v>34</v>
      </c>
      <c r="C30" s="73" t="s">
        <v>94</v>
      </c>
      <c r="D30" s="114">
        <f>'пр.3'!G125</f>
        <v>2131891</v>
      </c>
    </row>
    <row r="31" spans="1:4" s="1" customFormat="1" ht="21.75" customHeight="1">
      <c r="A31" s="40" t="s">
        <v>208</v>
      </c>
      <c r="B31" s="42" t="s">
        <v>35</v>
      </c>
      <c r="C31" s="42"/>
      <c r="D31" s="53">
        <f>D32+D33+D34</f>
        <v>830200</v>
      </c>
    </row>
    <row r="32" spans="1:4" s="21" customFormat="1" ht="16.5" hidden="1">
      <c r="A32" s="288" t="s">
        <v>209</v>
      </c>
      <c r="B32" s="289" t="s">
        <v>35</v>
      </c>
      <c r="C32" s="128" t="s">
        <v>31</v>
      </c>
      <c r="D32" s="185"/>
    </row>
    <row r="33" spans="1:4" s="21" customFormat="1" ht="0.75" customHeight="1">
      <c r="A33" s="36" t="s">
        <v>210</v>
      </c>
      <c r="B33" s="37" t="s">
        <v>35</v>
      </c>
      <c r="C33" s="37" t="s">
        <v>36</v>
      </c>
      <c r="D33" s="47"/>
    </row>
    <row r="34" spans="1:4" s="21" customFormat="1" ht="16.5">
      <c r="A34" s="36" t="s">
        <v>75</v>
      </c>
      <c r="B34" s="38" t="s">
        <v>35</v>
      </c>
      <c r="C34" s="38" t="s">
        <v>40</v>
      </c>
      <c r="D34" s="47">
        <f>'пр.3'!G143</f>
        <v>830200</v>
      </c>
    </row>
    <row r="35" spans="1:4" ht="16.5" customHeight="1">
      <c r="A35" s="40" t="s">
        <v>74</v>
      </c>
      <c r="B35" s="42" t="s">
        <v>30</v>
      </c>
      <c r="C35" s="42"/>
      <c r="D35" s="53">
        <f>D36+D37+D38+D39+D40</f>
        <v>25000</v>
      </c>
    </row>
    <row r="36" spans="1:4" ht="16.5" hidden="1">
      <c r="A36" s="294" t="s">
        <v>28</v>
      </c>
      <c r="B36" s="37" t="s">
        <v>30</v>
      </c>
      <c r="C36" s="48" t="s">
        <v>31</v>
      </c>
      <c r="D36" s="63"/>
    </row>
    <row r="37" spans="1:4" s="21" customFormat="1" ht="16.5" hidden="1">
      <c r="A37" s="44" t="s">
        <v>4</v>
      </c>
      <c r="B37" s="65" t="s">
        <v>30</v>
      </c>
      <c r="C37" s="65" t="s">
        <v>36</v>
      </c>
      <c r="D37" s="63"/>
    </row>
    <row r="38" spans="1:4" s="21" customFormat="1" ht="33" customHeight="1">
      <c r="A38" s="287" t="s">
        <v>466</v>
      </c>
      <c r="B38" s="49" t="s">
        <v>30</v>
      </c>
      <c r="C38" s="49" t="s">
        <v>35</v>
      </c>
      <c r="D38" s="63">
        <f>'пр.3'!G168</f>
        <v>25000</v>
      </c>
    </row>
    <row r="39" spans="1:4" s="21" customFormat="1" ht="1.5" customHeight="1" hidden="1">
      <c r="A39" s="36" t="s">
        <v>236</v>
      </c>
      <c r="B39" s="37" t="s">
        <v>30</v>
      </c>
      <c r="C39" s="38" t="s">
        <v>30</v>
      </c>
      <c r="D39" s="63"/>
    </row>
    <row r="40" spans="1:4" s="21" customFormat="1" ht="16.5" hidden="1">
      <c r="A40" s="36" t="s">
        <v>248</v>
      </c>
      <c r="B40" s="37" t="s">
        <v>30</v>
      </c>
      <c r="C40" s="38" t="s">
        <v>32</v>
      </c>
      <c r="D40" s="63"/>
    </row>
    <row r="41" spans="1:4" ht="21.75" customHeight="1">
      <c r="A41" s="40" t="s">
        <v>462</v>
      </c>
      <c r="B41" s="42" t="s">
        <v>33</v>
      </c>
      <c r="C41" s="42"/>
      <c r="D41" s="53">
        <f>D42+D43</f>
        <v>4228691</v>
      </c>
    </row>
    <row r="42" spans="1:4" ht="20.25" customHeight="1">
      <c r="A42" s="69" t="s">
        <v>5</v>
      </c>
      <c r="B42" s="107" t="s">
        <v>33</v>
      </c>
      <c r="C42" s="107" t="s">
        <v>31</v>
      </c>
      <c r="D42" s="52">
        <f>'пр.3'!G441</f>
        <v>2934364</v>
      </c>
    </row>
    <row r="43" spans="1:4" ht="23.25" customHeight="1">
      <c r="A43" s="36" t="s">
        <v>327</v>
      </c>
      <c r="B43" s="38" t="s">
        <v>33</v>
      </c>
      <c r="C43" s="38" t="s">
        <v>34</v>
      </c>
      <c r="D43" s="189">
        <f>'пр.3'!G497</f>
        <v>1294327</v>
      </c>
    </row>
    <row r="44" spans="1:4" ht="16.5" hidden="1">
      <c r="A44" s="64" t="s">
        <v>330</v>
      </c>
      <c r="B44" s="67" t="s">
        <v>32</v>
      </c>
      <c r="C44" s="48"/>
      <c r="D44" s="68"/>
    </row>
    <row r="45" spans="1:4" s="21" customFormat="1" ht="16.5" hidden="1">
      <c r="A45" s="44" t="s">
        <v>331</v>
      </c>
      <c r="B45" s="48" t="s">
        <v>32</v>
      </c>
      <c r="C45" s="48" t="s">
        <v>32</v>
      </c>
      <c r="D45" s="189"/>
    </row>
    <row r="46" spans="1:4" ht="18.75" customHeight="1">
      <c r="A46" s="40" t="s">
        <v>3</v>
      </c>
      <c r="B46" s="42" t="s">
        <v>38</v>
      </c>
      <c r="C46" s="42"/>
      <c r="D46" s="144">
        <f>D47+D48+D49+D50</f>
        <v>120000</v>
      </c>
    </row>
    <row r="47" spans="1:4" s="284" customFormat="1" ht="18" customHeight="1">
      <c r="A47" s="184" t="s">
        <v>175</v>
      </c>
      <c r="B47" s="72" t="s">
        <v>38</v>
      </c>
      <c r="C47" s="73" t="s">
        <v>31</v>
      </c>
      <c r="D47" s="74">
        <f>'пр.3'!G520</f>
        <v>90000</v>
      </c>
    </row>
    <row r="48" spans="1:4" s="21" customFormat="1" ht="21" customHeight="1">
      <c r="A48" s="36" t="s">
        <v>320</v>
      </c>
      <c r="B48" s="38" t="s">
        <v>38</v>
      </c>
      <c r="C48" s="38" t="s">
        <v>40</v>
      </c>
      <c r="D48" s="189">
        <f>'пр.3'!G525</f>
        <v>30000</v>
      </c>
    </row>
    <row r="49" spans="1:4" s="21" customFormat="1" ht="16.5" hidden="1">
      <c r="A49" s="206" t="s">
        <v>172</v>
      </c>
      <c r="B49" s="73" t="s">
        <v>38</v>
      </c>
      <c r="C49" s="73" t="s">
        <v>34</v>
      </c>
      <c r="D49" s="74"/>
    </row>
    <row r="50" spans="1:4" s="21" customFormat="1" ht="16.5" hidden="1">
      <c r="A50" s="36" t="s">
        <v>27</v>
      </c>
      <c r="B50" s="38">
        <v>10</v>
      </c>
      <c r="C50" s="38" t="s">
        <v>37</v>
      </c>
      <c r="D50" s="63"/>
    </row>
    <row r="51" spans="1:4" ht="20.25" customHeight="1">
      <c r="A51" s="102" t="s">
        <v>61</v>
      </c>
      <c r="B51" s="42" t="s">
        <v>39</v>
      </c>
      <c r="C51" s="42"/>
      <c r="D51" s="144">
        <f>D52</f>
        <v>35000</v>
      </c>
    </row>
    <row r="52" spans="1:4" s="21" customFormat="1" ht="21" customHeight="1" thickBot="1">
      <c r="A52" s="100" t="s">
        <v>332</v>
      </c>
      <c r="B52" s="38" t="s">
        <v>39</v>
      </c>
      <c r="C52" s="37" t="s">
        <v>31</v>
      </c>
      <c r="D52" s="63">
        <f>'пр.3'!G538</f>
        <v>35000</v>
      </c>
    </row>
    <row r="53" spans="1:4" ht="5.25" customHeight="1" hidden="1">
      <c r="A53" s="40" t="s">
        <v>325</v>
      </c>
      <c r="B53" s="42" t="s">
        <v>94</v>
      </c>
      <c r="C53" s="42"/>
      <c r="D53" s="68"/>
    </row>
    <row r="54" spans="1:4" s="21" customFormat="1" ht="17.25" hidden="1" thickBot="1">
      <c r="A54" s="285" t="s">
        <v>319</v>
      </c>
      <c r="B54" s="38" t="s">
        <v>94</v>
      </c>
      <c r="C54" s="38" t="s">
        <v>36</v>
      </c>
      <c r="D54" s="63"/>
    </row>
    <row r="55" spans="1:4" ht="33.75" hidden="1" thickBot="1">
      <c r="A55" s="145" t="s">
        <v>365</v>
      </c>
      <c r="B55" s="67" t="s">
        <v>41</v>
      </c>
      <c r="C55" s="67"/>
      <c r="D55" s="144"/>
    </row>
    <row r="56" spans="1:4" s="21" customFormat="1" ht="33.75" hidden="1" thickBot="1">
      <c r="A56" s="62" t="s">
        <v>366</v>
      </c>
      <c r="B56" s="38" t="s">
        <v>41</v>
      </c>
      <c r="C56" s="38" t="s">
        <v>31</v>
      </c>
      <c r="D56" s="63"/>
    </row>
    <row r="57" spans="1:4" ht="50.25" hidden="1" thickBot="1">
      <c r="A57" s="40" t="s">
        <v>447</v>
      </c>
      <c r="B57" s="42" t="s">
        <v>286</v>
      </c>
      <c r="C57" s="42"/>
      <c r="D57" s="53"/>
    </row>
    <row r="58" spans="1:4" s="21" customFormat="1" ht="50.25" hidden="1" thickBot="1">
      <c r="A58" s="69" t="s">
        <v>445</v>
      </c>
      <c r="B58" s="51" t="s">
        <v>286</v>
      </c>
      <c r="C58" s="51" t="s">
        <v>31</v>
      </c>
      <c r="D58" s="52"/>
    </row>
    <row r="59" spans="1:4" s="21" customFormat="1" ht="33.75" hidden="1" thickBot="1">
      <c r="A59" s="286" t="s">
        <v>446</v>
      </c>
      <c r="B59" s="38" t="s">
        <v>286</v>
      </c>
      <c r="C59" s="38" t="s">
        <v>40</v>
      </c>
      <c r="D59" s="39"/>
    </row>
    <row r="60" spans="1:4" ht="27" customHeight="1" thickBot="1">
      <c r="A60" s="81" t="s">
        <v>29</v>
      </c>
      <c r="B60" s="186"/>
      <c r="C60" s="186"/>
      <c r="D60" s="84">
        <f>D12+D20+D22+D25+D31+D35+D41+D46+D51</f>
        <v>12984209.24</v>
      </c>
    </row>
    <row r="61" ht="16.5">
      <c r="A61" s="123"/>
    </row>
    <row r="62" ht="16.5">
      <c r="A62" s="123"/>
    </row>
    <row r="63" ht="16.5">
      <c r="A63" s="123"/>
    </row>
  </sheetData>
  <sheetProtection/>
  <mergeCells count="6">
    <mergeCell ref="A9:D9"/>
    <mergeCell ref="B3:G3"/>
    <mergeCell ref="B4:G4"/>
    <mergeCell ref="B5:G5"/>
    <mergeCell ref="B6:G6"/>
    <mergeCell ref="B7:G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PageLayoutView="0" workbookViewId="0" topLeftCell="A1">
      <selection activeCell="A8" sqref="A8:D8"/>
    </sheetView>
  </sheetViews>
  <sheetFormatPr defaultColWidth="60.125" defaultRowHeight="12.75"/>
  <cols>
    <col min="1" max="1" width="71.00390625" style="123" customWidth="1"/>
    <col min="2" max="2" width="18.875" style="234" customWidth="1"/>
    <col min="3" max="3" width="8.875" style="230" customWidth="1"/>
    <col min="4" max="4" width="20.00390625" style="231" customWidth="1"/>
    <col min="5" max="5" width="21.25390625" style="123" customWidth="1"/>
    <col min="6" max="16384" width="60.125" style="123" customWidth="1"/>
  </cols>
  <sheetData>
    <row r="1" spans="2:5" ht="16.5">
      <c r="B1" s="394" t="s">
        <v>1160</v>
      </c>
      <c r="C1" s="135"/>
      <c r="D1" s="395"/>
      <c r="E1" s="133"/>
    </row>
    <row r="2" spans="2:5" ht="15.75" customHeight="1">
      <c r="B2" s="394" t="s">
        <v>1154</v>
      </c>
      <c r="C2" s="135"/>
      <c r="D2" s="395"/>
      <c r="E2" s="133"/>
    </row>
    <row r="3" spans="1:5" ht="37.5" customHeight="1">
      <c r="A3" s="444"/>
      <c r="B3" s="540" t="s">
        <v>1155</v>
      </c>
      <c r="C3" s="541"/>
      <c r="D3" s="541"/>
      <c r="E3" s="541"/>
    </row>
    <row r="4" spans="2:5" ht="15" customHeight="1">
      <c r="B4" s="394" t="s">
        <v>1055</v>
      </c>
      <c r="C4" s="135"/>
      <c r="D4" s="395"/>
      <c r="E4" s="133"/>
    </row>
    <row r="5" spans="2:5" ht="21.75" customHeight="1">
      <c r="B5" s="394" t="s">
        <v>1054</v>
      </c>
      <c r="C5" s="135"/>
      <c r="D5" s="395"/>
      <c r="E5" s="133"/>
    </row>
    <row r="6" spans="2:5" ht="16.5" customHeight="1">
      <c r="B6" s="529" t="s">
        <v>1172</v>
      </c>
      <c r="C6" s="532"/>
      <c r="D6" s="532"/>
      <c r="E6" s="532"/>
    </row>
    <row r="7" spans="2:5" ht="16.5" customHeight="1">
      <c r="B7" s="529" t="s">
        <v>1174</v>
      </c>
      <c r="C7" s="532"/>
      <c r="D7" s="532"/>
      <c r="E7" s="532"/>
    </row>
    <row r="8" spans="1:4" ht="24.75" customHeight="1">
      <c r="A8" s="560" t="s">
        <v>726</v>
      </c>
      <c r="B8" s="560"/>
      <c r="C8" s="560"/>
      <c r="D8" s="560"/>
    </row>
    <row r="9" spans="1:4" ht="16.5">
      <c r="A9" s="560" t="s">
        <v>1056</v>
      </c>
      <c r="B9" s="560"/>
      <c r="C9" s="560"/>
      <c r="D9" s="560"/>
    </row>
    <row r="10" spans="1:4" ht="16.5">
      <c r="A10" s="560" t="s">
        <v>725</v>
      </c>
      <c r="B10" s="560"/>
      <c r="C10" s="560"/>
      <c r="D10" s="560"/>
    </row>
    <row r="11" spans="1:4" ht="33.75" customHeight="1">
      <c r="A11" s="559" t="s">
        <v>1152</v>
      </c>
      <c r="B11" s="559"/>
      <c r="C11" s="559"/>
      <c r="D11" s="559"/>
    </row>
    <row r="12" ht="9.75" customHeight="1"/>
    <row r="13" ht="11.25" customHeight="1" thickBot="1"/>
    <row r="14" spans="1:4" s="232" customFormat="1" ht="49.5" customHeight="1" thickBot="1">
      <c r="A14" s="304" t="s">
        <v>69</v>
      </c>
      <c r="B14" s="305" t="s">
        <v>72</v>
      </c>
      <c r="C14" s="306" t="s">
        <v>73</v>
      </c>
      <c r="D14" s="328" t="s">
        <v>605</v>
      </c>
    </row>
    <row r="15" spans="1:4" ht="17.25" thickBot="1">
      <c r="A15" s="307" t="s">
        <v>716</v>
      </c>
      <c r="B15" s="308"/>
      <c r="C15" s="309"/>
      <c r="D15" s="310">
        <f>D16+D29+D38+D42+D46+D64+D68+D85+D95</f>
        <v>8015550.24</v>
      </c>
    </row>
    <row r="16" spans="1:4" ht="50.25" customHeight="1">
      <c r="A16" s="148" t="s">
        <v>1132</v>
      </c>
      <c r="B16" s="279" t="s">
        <v>1070</v>
      </c>
      <c r="C16" s="226"/>
      <c r="D16" s="256">
        <f>D17</f>
        <v>47000</v>
      </c>
    </row>
    <row r="17" spans="1:4" s="232" customFormat="1" ht="36" customHeight="1">
      <c r="A17" s="103" t="s">
        <v>528</v>
      </c>
      <c r="B17" s="187" t="s">
        <v>1071</v>
      </c>
      <c r="C17" s="224"/>
      <c r="D17" s="250">
        <f>D18+D22+D25</f>
        <v>47000</v>
      </c>
    </row>
    <row r="18" spans="1:4" ht="16.5">
      <c r="A18" s="62" t="s">
        <v>938</v>
      </c>
      <c r="B18" s="188" t="s">
        <v>1072</v>
      </c>
      <c r="C18" s="223"/>
      <c r="D18" s="251">
        <f>D19</f>
        <v>11500</v>
      </c>
    </row>
    <row r="19" spans="1:4" ht="30.75" customHeight="1">
      <c r="A19" s="154" t="s">
        <v>1058</v>
      </c>
      <c r="B19" s="188" t="s">
        <v>1073</v>
      </c>
      <c r="C19" s="223"/>
      <c r="D19" s="251">
        <f>D20</f>
        <v>11500</v>
      </c>
    </row>
    <row r="20" spans="1:4" ht="32.25" customHeight="1">
      <c r="A20" s="100" t="s">
        <v>512</v>
      </c>
      <c r="B20" s="188" t="s">
        <v>1073</v>
      </c>
      <c r="C20" s="223">
        <v>240</v>
      </c>
      <c r="D20" s="251">
        <f>'пр.3'!G108</f>
        <v>11500</v>
      </c>
    </row>
    <row r="21" spans="1:4" ht="32.25" customHeight="1">
      <c r="A21" s="103" t="s">
        <v>533</v>
      </c>
      <c r="B21" s="187" t="s">
        <v>1082</v>
      </c>
      <c r="C21" s="224"/>
      <c r="D21" s="250">
        <f>D22</f>
        <v>25500</v>
      </c>
    </row>
    <row r="22" spans="1:4" ht="21" customHeight="1">
      <c r="A22" s="100" t="s">
        <v>945</v>
      </c>
      <c r="B22" s="188" t="s">
        <v>1083</v>
      </c>
      <c r="C22" s="223"/>
      <c r="D22" s="251">
        <f>D23</f>
        <v>25500</v>
      </c>
    </row>
    <row r="23" spans="1:4" ht="32.25" customHeight="1">
      <c r="A23" s="100" t="s">
        <v>534</v>
      </c>
      <c r="B23" s="188" t="s">
        <v>1084</v>
      </c>
      <c r="C23" s="223"/>
      <c r="D23" s="251">
        <f>D24</f>
        <v>25500</v>
      </c>
    </row>
    <row r="24" spans="1:4" ht="32.25" customHeight="1">
      <c r="A24" s="100" t="s">
        <v>512</v>
      </c>
      <c r="B24" s="188" t="s">
        <v>1084</v>
      </c>
      <c r="C24" s="223">
        <v>240</v>
      </c>
      <c r="D24" s="251">
        <f>'пр.3'!G153</f>
        <v>25500</v>
      </c>
    </row>
    <row r="25" spans="1:4" ht="50.25" customHeight="1">
      <c r="A25" s="103" t="s">
        <v>1085</v>
      </c>
      <c r="B25" s="187" t="s">
        <v>1086</v>
      </c>
      <c r="C25" s="224"/>
      <c r="D25" s="250">
        <f>D26</f>
        <v>10000</v>
      </c>
    </row>
    <row r="26" spans="1:4" ht="24.75" customHeight="1">
      <c r="A26" s="100" t="s">
        <v>1063</v>
      </c>
      <c r="B26" s="188" t="s">
        <v>1087</v>
      </c>
      <c r="C26" s="223"/>
      <c r="D26" s="251">
        <f>D27</f>
        <v>10000</v>
      </c>
    </row>
    <row r="27" spans="1:4" ht="32.25" customHeight="1">
      <c r="A27" s="100" t="s">
        <v>565</v>
      </c>
      <c r="B27" s="188" t="s">
        <v>1088</v>
      </c>
      <c r="C27" s="223"/>
      <c r="D27" s="251">
        <f>D28</f>
        <v>10000</v>
      </c>
    </row>
    <row r="28" spans="1:4" ht="33.75" customHeight="1">
      <c r="A28" s="100" t="s">
        <v>512</v>
      </c>
      <c r="B28" s="188" t="s">
        <v>1088</v>
      </c>
      <c r="C28" s="223">
        <v>240</v>
      </c>
      <c r="D28" s="251">
        <f>'пр.3'!G157</f>
        <v>10000</v>
      </c>
    </row>
    <row r="29" spans="1:4" ht="68.25" customHeight="1">
      <c r="A29" s="103" t="s">
        <v>1138</v>
      </c>
      <c r="B29" s="42" t="s">
        <v>1067</v>
      </c>
      <c r="C29" s="223"/>
      <c r="D29" s="53">
        <f>D30</f>
        <v>118150</v>
      </c>
    </row>
    <row r="30" spans="1:4" ht="19.5" customHeight="1">
      <c r="A30" s="100" t="s">
        <v>798</v>
      </c>
      <c r="B30" s="188" t="s">
        <v>1068</v>
      </c>
      <c r="C30" s="223"/>
      <c r="D30" s="277">
        <f>D31+D33+D37</f>
        <v>118150</v>
      </c>
    </row>
    <row r="31" spans="1:4" ht="48.75" customHeight="1">
      <c r="A31" s="100" t="s">
        <v>1059</v>
      </c>
      <c r="B31" s="188" t="s">
        <v>1074</v>
      </c>
      <c r="C31" s="223"/>
      <c r="D31" s="251">
        <f>D32</f>
        <v>76150</v>
      </c>
    </row>
    <row r="32" spans="1:4" ht="33">
      <c r="A32" s="100" t="s">
        <v>512</v>
      </c>
      <c r="B32" s="188" t="s">
        <v>1074</v>
      </c>
      <c r="C32" s="223">
        <v>240</v>
      </c>
      <c r="D32" s="251">
        <f>'пр.3'!G116</f>
        <v>76150</v>
      </c>
    </row>
    <row r="33" spans="1:4" ht="103.5">
      <c r="A33" s="375" t="s">
        <v>1150</v>
      </c>
      <c r="B33" s="188" t="s">
        <v>1149</v>
      </c>
      <c r="C33" s="223"/>
      <c r="D33" s="251">
        <f>D34</f>
        <v>6000</v>
      </c>
    </row>
    <row r="34" spans="1:4" ht="33" customHeight="1">
      <c r="A34" s="100" t="s">
        <v>512</v>
      </c>
      <c r="B34" s="188" t="s">
        <v>1149</v>
      </c>
      <c r="C34" s="223">
        <v>240</v>
      </c>
      <c r="D34" s="251">
        <f>'пр.3'!G118</f>
        <v>6000</v>
      </c>
    </row>
    <row r="35" spans="1:4" ht="21" customHeight="1">
      <c r="A35" s="100" t="s">
        <v>798</v>
      </c>
      <c r="B35" s="188" t="s">
        <v>1068</v>
      </c>
      <c r="C35" s="223"/>
      <c r="D35" s="251">
        <f>D36</f>
        <v>36000</v>
      </c>
    </row>
    <row r="36" spans="1:4" ht="16.5" customHeight="1">
      <c r="A36" s="100" t="s">
        <v>422</v>
      </c>
      <c r="B36" s="188" t="s">
        <v>1069</v>
      </c>
      <c r="C36" s="223"/>
      <c r="D36" s="251">
        <f>D37</f>
        <v>36000</v>
      </c>
    </row>
    <row r="37" spans="1:4" ht="16.5">
      <c r="A37" s="100" t="s">
        <v>519</v>
      </c>
      <c r="B37" s="188" t="s">
        <v>1069</v>
      </c>
      <c r="C37" s="223">
        <v>870</v>
      </c>
      <c r="D37" s="251">
        <f>'пр.3'!G71</f>
        <v>36000</v>
      </c>
    </row>
    <row r="38" spans="1:4" ht="30.75" customHeight="1">
      <c r="A38" s="103" t="s">
        <v>1139</v>
      </c>
      <c r="B38" s="187" t="s">
        <v>1075</v>
      </c>
      <c r="C38" s="224"/>
      <c r="D38" s="250">
        <f>D39</f>
        <v>2533509.24</v>
      </c>
    </row>
    <row r="39" spans="1:4" ht="48" customHeight="1">
      <c r="A39" s="263" t="s">
        <v>865</v>
      </c>
      <c r="B39" s="188" t="s">
        <v>1076</v>
      </c>
      <c r="C39" s="223"/>
      <c r="D39" s="251">
        <f>D40</f>
        <v>2533509.24</v>
      </c>
    </row>
    <row r="40" spans="1:4" ht="32.25" customHeight="1">
      <c r="A40" s="263" t="s">
        <v>577</v>
      </c>
      <c r="B40" s="188" t="s">
        <v>1077</v>
      </c>
      <c r="C40" s="223"/>
      <c r="D40" s="251">
        <f>D41</f>
        <v>2533509.24</v>
      </c>
    </row>
    <row r="41" spans="1:4" ht="33">
      <c r="A41" s="100" t="s">
        <v>512</v>
      </c>
      <c r="B41" s="188" t="s">
        <v>1077</v>
      </c>
      <c r="C41" s="223">
        <v>240</v>
      </c>
      <c r="D41" s="251">
        <f>'пр.3'!G120</f>
        <v>2533509.24</v>
      </c>
    </row>
    <row r="42" spans="1:4" ht="49.5">
      <c r="A42" s="103" t="s">
        <v>1140</v>
      </c>
      <c r="B42" s="42" t="s">
        <v>1078</v>
      </c>
      <c r="C42" s="223"/>
      <c r="D42" s="251">
        <f>D43</f>
        <v>13500</v>
      </c>
    </row>
    <row r="43" spans="1:4" ht="16.5">
      <c r="A43" s="100" t="s">
        <v>766</v>
      </c>
      <c r="B43" s="188" t="s">
        <v>1079</v>
      </c>
      <c r="C43" s="223"/>
      <c r="D43" s="251">
        <f>D44</f>
        <v>13500</v>
      </c>
    </row>
    <row r="44" spans="1:4" ht="33">
      <c r="A44" s="100" t="s">
        <v>718</v>
      </c>
      <c r="B44" s="188" t="s">
        <v>1080</v>
      </c>
      <c r="C44" s="223"/>
      <c r="D44" s="251">
        <f>D45</f>
        <v>13500</v>
      </c>
    </row>
    <row r="45" spans="1:4" ht="33">
      <c r="A45" s="100" t="s">
        <v>512</v>
      </c>
      <c r="B45" s="188" t="s">
        <v>1080</v>
      </c>
      <c r="C45" s="223">
        <v>240</v>
      </c>
      <c r="D45" s="376">
        <f>'пр.3'!G126</f>
        <v>13500</v>
      </c>
    </row>
    <row r="46" spans="1:4" ht="32.25" customHeight="1">
      <c r="A46" s="103" t="s">
        <v>1099</v>
      </c>
      <c r="B46" s="42" t="s">
        <v>1081</v>
      </c>
      <c r="C46" s="223"/>
      <c r="D46" s="53">
        <f>D49+D53+D57</f>
        <v>894700</v>
      </c>
    </row>
    <row r="47" spans="1:4" ht="29.25" customHeight="1" hidden="1">
      <c r="A47" s="100"/>
      <c r="B47" s="188"/>
      <c r="C47" s="223"/>
      <c r="D47" s="251"/>
    </row>
    <row r="48" spans="1:4" ht="36.75" customHeight="1" hidden="1">
      <c r="A48" s="100"/>
      <c r="B48" s="42"/>
      <c r="C48" s="223"/>
      <c r="D48" s="251"/>
    </row>
    <row r="49" spans="1:4" ht="33" customHeight="1">
      <c r="A49" s="384" t="s">
        <v>1121</v>
      </c>
      <c r="B49" s="385" t="s">
        <v>1100</v>
      </c>
      <c r="C49" s="386"/>
      <c r="D49" s="387">
        <f>D50</f>
        <v>100000</v>
      </c>
    </row>
    <row r="50" spans="1:4" ht="36.75" customHeight="1">
      <c r="A50" s="45" t="s">
        <v>1104</v>
      </c>
      <c r="B50" s="48" t="s">
        <v>1106</v>
      </c>
      <c r="C50" s="227"/>
      <c r="D50" s="376">
        <f>D51</f>
        <v>100000</v>
      </c>
    </row>
    <row r="51" spans="1:4" ht="21.75" customHeight="1">
      <c r="A51" s="45" t="s">
        <v>1105</v>
      </c>
      <c r="B51" s="48" t="s">
        <v>1106</v>
      </c>
      <c r="C51" s="227"/>
      <c r="D51" s="376">
        <f>D52</f>
        <v>100000</v>
      </c>
    </row>
    <row r="52" spans="1:4" ht="36.75" customHeight="1">
      <c r="A52" s="45" t="s">
        <v>512</v>
      </c>
      <c r="B52" s="216" t="s">
        <v>1106</v>
      </c>
      <c r="C52" s="227">
        <v>240</v>
      </c>
      <c r="D52" s="376">
        <f>'пр.3'!G130</f>
        <v>100000</v>
      </c>
    </row>
    <row r="53" spans="1:4" ht="49.5">
      <c r="A53" s="103" t="s">
        <v>1122</v>
      </c>
      <c r="B53" s="188" t="s">
        <v>1101</v>
      </c>
      <c r="C53" s="223"/>
      <c r="D53" s="376">
        <f>D54</f>
        <v>85000</v>
      </c>
    </row>
    <row r="54" spans="1:4" ht="33">
      <c r="A54" s="62" t="s">
        <v>801</v>
      </c>
      <c r="B54" s="188" t="s">
        <v>1107</v>
      </c>
      <c r="C54" s="223"/>
      <c r="D54" s="251">
        <f>D55</f>
        <v>85000</v>
      </c>
    </row>
    <row r="55" spans="1:4" ht="35.25" customHeight="1">
      <c r="A55" s="62" t="s">
        <v>627</v>
      </c>
      <c r="B55" s="188" t="s">
        <v>1107</v>
      </c>
      <c r="C55" s="223"/>
      <c r="D55" s="251">
        <f>D56</f>
        <v>85000</v>
      </c>
    </row>
    <row r="56" spans="1:4" ht="33">
      <c r="A56" s="100" t="s">
        <v>512</v>
      </c>
      <c r="B56" s="216" t="s">
        <v>1107</v>
      </c>
      <c r="C56" s="227">
        <v>240</v>
      </c>
      <c r="D56" s="376">
        <f>'пр.3'!G148</f>
        <v>85000</v>
      </c>
    </row>
    <row r="57" spans="1:4" ht="33.75" customHeight="1">
      <c r="A57" s="388" t="s">
        <v>1123</v>
      </c>
      <c r="B57" s="42" t="s">
        <v>1109</v>
      </c>
      <c r="C57" s="224"/>
      <c r="D57" s="250">
        <f>D58+D60+D62</f>
        <v>709700</v>
      </c>
    </row>
    <row r="58" spans="1:4" ht="34.5">
      <c r="A58" s="375" t="s">
        <v>1096</v>
      </c>
      <c r="B58" s="42" t="s">
        <v>1110</v>
      </c>
      <c r="C58" s="241"/>
      <c r="D58" s="53">
        <f>D59</f>
        <v>539700</v>
      </c>
    </row>
    <row r="59" spans="1:4" ht="33">
      <c r="A59" s="100" t="s">
        <v>512</v>
      </c>
      <c r="B59" s="38" t="s">
        <v>1110</v>
      </c>
      <c r="C59" s="218">
        <v>240</v>
      </c>
      <c r="D59" s="47">
        <f>'пр.3'!G163</f>
        <v>539700</v>
      </c>
    </row>
    <row r="60" spans="1:4" ht="34.5">
      <c r="A60" s="375" t="s">
        <v>1097</v>
      </c>
      <c r="B60" s="38" t="s">
        <v>1111</v>
      </c>
      <c r="C60" s="223"/>
      <c r="D60" s="251">
        <f>D61</f>
        <v>70000</v>
      </c>
    </row>
    <row r="61" spans="1:4" ht="33">
      <c r="A61" s="100" t="s">
        <v>512</v>
      </c>
      <c r="B61" s="38" t="s">
        <v>1111</v>
      </c>
      <c r="C61" s="223">
        <v>240</v>
      </c>
      <c r="D61" s="251">
        <f>'пр.3'!G165</f>
        <v>70000</v>
      </c>
    </row>
    <row r="62" spans="1:4" ht="17.25">
      <c r="A62" s="375" t="s">
        <v>1098</v>
      </c>
      <c r="B62" s="42" t="s">
        <v>1112</v>
      </c>
      <c r="C62" s="224"/>
      <c r="D62" s="250">
        <f>D63</f>
        <v>100000</v>
      </c>
    </row>
    <row r="63" spans="1:4" ht="33">
      <c r="A63" s="100" t="s">
        <v>512</v>
      </c>
      <c r="B63" s="38" t="s">
        <v>1112</v>
      </c>
      <c r="C63" s="223">
        <v>240</v>
      </c>
      <c r="D63" s="251">
        <f>'пр.3'!G167</f>
        <v>100000</v>
      </c>
    </row>
    <row r="64" spans="1:4" ht="49.5">
      <c r="A64" s="103" t="s">
        <v>1135</v>
      </c>
      <c r="B64" s="42" t="s">
        <v>1094</v>
      </c>
      <c r="C64" s="223"/>
      <c r="D64" s="251">
        <f>D65</f>
        <v>25000</v>
      </c>
    </row>
    <row r="65" spans="1:4" ht="33">
      <c r="A65" s="100" t="s">
        <v>984</v>
      </c>
      <c r="B65" s="188" t="s">
        <v>1095</v>
      </c>
      <c r="C65" s="223"/>
      <c r="D65" s="251">
        <f>D66</f>
        <v>25000</v>
      </c>
    </row>
    <row r="66" spans="1:4" ht="33">
      <c r="A66" s="100" t="s">
        <v>1064</v>
      </c>
      <c r="B66" s="188" t="s">
        <v>1102</v>
      </c>
      <c r="C66" s="223"/>
      <c r="D66" s="251">
        <f>D67</f>
        <v>25000</v>
      </c>
    </row>
    <row r="67" spans="1:4" ht="37.5" customHeight="1">
      <c r="A67" s="100" t="s">
        <v>512</v>
      </c>
      <c r="B67" s="188" t="s">
        <v>1102</v>
      </c>
      <c r="C67" s="223">
        <v>240</v>
      </c>
      <c r="D67" s="251">
        <f>'пр.3'!G170</f>
        <v>25000</v>
      </c>
    </row>
    <row r="68" spans="1:4" ht="33">
      <c r="A68" s="64" t="s">
        <v>1136</v>
      </c>
      <c r="B68" s="383" t="s">
        <v>1089</v>
      </c>
      <c r="C68" s="227"/>
      <c r="D68" s="379">
        <f>D69</f>
        <v>4228691</v>
      </c>
    </row>
    <row r="69" spans="1:4" s="232" customFormat="1" ht="32.25" customHeight="1">
      <c r="A69" s="377" t="s">
        <v>1065</v>
      </c>
      <c r="B69" s="380" t="s">
        <v>1113</v>
      </c>
      <c r="C69" s="381"/>
      <c r="D69" s="379">
        <f>D70</f>
        <v>4228691</v>
      </c>
    </row>
    <row r="70" spans="1:4" ht="16.5" customHeight="1">
      <c r="A70" s="302" t="s">
        <v>869</v>
      </c>
      <c r="B70" s="216" t="s">
        <v>1113</v>
      </c>
      <c r="C70" s="227"/>
      <c r="D70" s="376">
        <f>D71+D78+D80</f>
        <v>4228691</v>
      </c>
    </row>
    <row r="71" spans="1:4" ht="33.75" customHeight="1">
      <c r="A71" s="480" t="s">
        <v>567</v>
      </c>
      <c r="B71" s="216" t="s">
        <v>1126</v>
      </c>
      <c r="C71" s="227"/>
      <c r="D71" s="376">
        <f>D72+D75</f>
        <v>2884364</v>
      </c>
    </row>
    <row r="72" spans="1:4" ht="50.25" customHeight="1">
      <c r="A72" s="44" t="s">
        <v>1066</v>
      </c>
      <c r="B72" s="216" t="s">
        <v>1114</v>
      </c>
      <c r="C72" s="227"/>
      <c r="D72" s="376">
        <f>D73+D74+D76</f>
        <v>2846364</v>
      </c>
    </row>
    <row r="73" spans="1:4" ht="20.25" customHeight="1">
      <c r="A73" s="44" t="s">
        <v>521</v>
      </c>
      <c r="B73" s="216" t="s">
        <v>1114</v>
      </c>
      <c r="C73" s="227">
        <v>110</v>
      </c>
      <c r="D73" s="376">
        <f>'пр.3'!G456</f>
        <v>2270364</v>
      </c>
    </row>
    <row r="74" spans="1:4" ht="32.25" customHeight="1">
      <c r="A74" s="44" t="s">
        <v>512</v>
      </c>
      <c r="B74" s="216" t="s">
        <v>1114</v>
      </c>
      <c r="C74" s="227">
        <v>240</v>
      </c>
      <c r="D74" s="376">
        <f>'пр.3'!G457</f>
        <v>574000</v>
      </c>
    </row>
    <row r="75" spans="1:4" ht="32.25" customHeight="1">
      <c r="A75" s="44" t="s">
        <v>512</v>
      </c>
      <c r="B75" s="216" t="s">
        <v>1144</v>
      </c>
      <c r="C75" s="227">
        <v>240</v>
      </c>
      <c r="D75" s="376">
        <f>'пр.3'!G459</f>
        <v>38000</v>
      </c>
    </row>
    <row r="76" spans="1:4" ht="21.75" customHeight="1">
      <c r="A76" s="302" t="s">
        <v>514</v>
      </c>
      <c r="B76" s="216" t="s">
        <v>1114</v>
      </c>
      <c r="C76" s="227">
        <v>850</v>
      </c>
      <c r="D76" s="376">
        <f>'пр.3'!G460</f>
        <v>2000</v>
      </c>
    </row>
    <row r="77" spans="1:4" ht="34.5" customHeight="1">
      <c r="A77" s="486" t="s">
        <v>795</v>
      </c>
      <c r="B77" s="380" t="s">
        <v>1115</v>
      </c>
      <c r="C77" s="381"/>
      <c r="D77" s="379">
        <f>D78</f>
        <v>50000</v>
      </c>
    </row>
    <row r="78" spans="1:4" ht="20.25" customHeight="1">
      <c r="A78" s="378" t="s">
        <v>555</v>
      </c>
      <c r="B78" s="380" t="s">
        <v>1115</v>
      </c>
      <c r="C78" s="227"/>
      <c r="D78" s="379">
        <f>D79</f>
        <v>50000</v>
      </c>
    </row>
    <row r="79" spans="1:4" s="232" customFormat="1" ht="33" customHeight="1">
      <c r="A79" s="45" t="s">
        <v>512</v>
      </c>
      <c r="B79" s="216" t="s">
        <v>1115</v>
      </c>
      <c r="C79" s="227">
        <v>240</v>
      </c>
      <c r="D79" s="376">
        <f>'пр.3'!G494</f>
        <v>50000</v>
      </c>
    </row>
    <row r="80" spans="1:4" ht="17.25">
      <c r="A80" s="378" t="s">
        <v>895</v>
      </c>
      <c r="B80" s="380" t="s">
        <v>1116</v>
      </c>
      <c r="C80" s="381"/>
      <c r="D80" s="379">
        <f>D81</f>
        <v>1294327</v>
      </c>
    </row>
    <row r="81" spans="1:4" ht="48.75" customHeight="1">
      <c r="A81" s="45" t="s">
        <v>558</v>
      </c>
      <c r="B81" s="48" t="s">
        <v>1116</v>
      </c>
      <c r="C81" s="219"/>
      <c r="D81" s="189">
        <f>D82+D83+D84</f>
        <v>1294327</v>
      </c>
    </row>
    <row r="82" spans="1:4" ht="20.25" customHeight="1">
      <c r="A82" s="44" t="s">
        <v>509</v>
      </c>
      <c r="B82" s="216" t="s">
        <v>1116</v>
      </c>
      <c r="C82" s="227">
        <v>120</v>
      </c>
      <c r="D82" s="376">
        <f>'пр.3'!G516</f>
        <v>1162384</v>
      </c>
    </row>
    <row r="83" spans="1:4" ht="33">
      <c r="A83" s="45" t="s">
        <v>512</v>
      </c>
      <c r="B83" s="216" t="s">
        <v>1116</v>
      </c>
      <c r="C83" s="227">
        <v>240</v>
      </c>
      <c r="D83" s="376">
        <f>'пр.3'!G517</f>
        <v>129943</v>
      </c>
    </row>
    <row r="84" spans="1:4" ht="16.5">
      <c r="A84" s="44" t="s">
        <v>514</v>
      </c>
      <c r="B84" s="216" t="s">
        <v>1116</v>
      </c>
      <c r="C84" s="227">
        <v>850</v>
      </c>
      <c r="D84" s="376">
        <f>'пр.3'!G518</f>
        <v>2000</v>
      </c>
    </row>
    <row r="85" spans="1:4" ht="51" customHeight="1">
      <c r="A85" s="156" t="s">
        <v>1090</v>
      </c>
      <c r="B85" s="380" t="s">
        <v>1093</v>
      </c>
      <c r="C85" s="227"/>
      <c r="D85" s="379">
        <f>D86+D89+D92</f>
        <v>120000</v>
      </c>
    </row>
    <row r="86" spans="1:4" ht="21.75" customHeight="1">
      <c r="A86" s="44" t="s">
        <v>921</v>
      </c>
      <c r="B86" s="216" t="s">
        <v>1117</v>
      </c>
      <c r="C86" s="227"/>
      <c r="D86" s="376">
        <f>D87</f>
        <v>90000</v>
      </c>
    </row>
    <row r="87" spans="1:4" ht="15.75" customHeight="1">
      <c r="A87" s="97" t="s">
        <v>923</v>
      </c>
      <c r="B87" s="188" t="s">
        <v>1117</v>
      </c>
      <c r="C87" s="223"/>
      <c r="D87" s="251">
        <f>D88</f>
        <v>90000</v>
      </c>
    </row>
    <row r="88" spans="1:4" ht="17.25" customHeight="1">
      <c r="A88" s="97" t="s">
        <v>536</v>
      </c>
      <c r="B88" s="188" t="s">
        <v>1117</v>
      </c>
      <c r="C88" s="223">
        <v>310</v>
      </c>
      <c r="D88" s="251">
        <f>'пр.3'!G521</f>
        <v>90000</v>
      </c>
    </row>
    <row r="89" spans="1:4" ht="29.25" customHeight="1">
      <c r="A89" s="154" t="s">
        <v>921</v>
      </c>
      <c r="B89" s="188" t="s">
        <v>1118</v>
      </c>
      <c r="C89" s="223"/>
      <c r="D89" s="251">
        <f>D90</f>
        <v>20000</v>
      </c>
    </row>
    <row r="90" spans="1:4" ht="36.75" customHeight="1">
      <c r="A90" s="100" t="s">
        <v>926</v>
      </c>
      <c r="B90" s="188" t="s">
        <v>1118</v>
      </c>
      <c r="C90" s="223"/>
      <c r="D90" s="251">
        <f>D91</f>
        <v>20000</v>
      </c>
    </row>
    <row r="91" spans="1:4" ht="18.75" customHeight="1">
      <c r="A91" s="100" t="s">
        <v>536</v>
      </c>
      <c r="B91" s="188" t="s">
        <v>1118</v>
      </c>
      <c r="C91" s="223">
        <v>310</v>
      </c>
      <c r="D91" s="251">
        <f>'пр.3'!G529</f>
        <v>20000</v>
      </c>
    </row>
    <row r="92" spans="1:4" ht="30.75" customHeight="1">
      <c r="A92" s="45" t="s">
        <v>921</v>
      </c>
      <c r="B92" s="188" t="s">
        <v>1119</v>
      </c>
      <c r="C92" s="223"/>
      <c r="D92" s="251">
        <f>D93</f>
        <v>10000</v>
      </c>
    </row>
    <row r="93" spans="1:4" ht="16.5" customHeight="1">
      <c r="A93" s="100" t="s">
        <v>540</v>
      </c>
      <c r="B93" s="188" t="s">
        <v>1119</v>
      </c>
      <c r="C93" s="223"/>
      <c r="D93" s="251">
        <f>D94</f>
        <v>10000</v>
      </c>
    </row>
    <row r="94" spans="1:4" ht="17.25" customHeight="1">
      <c r="A94" s="100" t="s">
        <v>536</v>
      </c>
      <c r="B94" s="188" t="s">
        <v>1119</v>
      </c>
      <c r="C94" s="223">
        <v>310</v>
      </c>
      <c r="D94" s="251">
        <f>'пр.3'!G532</f>
        <v>10000</v>
      </c>
    </row>
    <row r="95" spans="1:4" ht="33.75" customHeight="1">
      <c r="A95" s="103" t="s">
        <v>1137</v>
      </c>
      <c r="B95" s="187" t="s">
        <v>1091</v>
      </c>
      <c r="C95" s="223"/>
      <c r="D95" s="251">
        <f>D96</f>
        <v>35000</v>
      </c>
    </row>
    <row r="96" spans="1:4" ht="19.5" customHeight="1">
      <c r="A96" s="100" t="s">
        <v>897</v>
      </c>
      <c r="B96" s="188" t="s">
        <v>1092</v>
      </c>
      <c r="C96" s="223"/>
      <c r="D96" s="251">
        <f>D97</f>
        <v>35000</v>
      </c>
    </row>
    <row r="97" spans="1:4" ht="21.75" customHeight="1">
      <c r="A97" s="100" t="s">
        <v>568</v>
      </c>
      <c r="B97" s="188" t="s">
        <v>1120</v>
      </c>
      <c r="C97" s="223"/>
      <c r="D97" s="251">
        <f>D98</f>
        <v>35000</v>
      </c>
    </row>
    <row r="98" spans="1:4" ht="33">
      <c r="A98" s="100" t="s">
        <v>512</v>
      </c>
      <c r="B98" s="188" t="s">
        <v>1120</v>
      </c>
      <c r="C98" s="223">
        <v>240</v>
      </c>
      <c r="D98" s="251">
        <f>'пр.3'!G538</f>
        <v>35000</v>
      </c>
    </row>
    <row r="99" spans="1:4" ht="50.25" customHeight="1">
      <c r="A99" s="299" t="s">
        <v>632</v>
      </c>
      <c r="B99" s="300" t="s">
        <v>684</v>
      </c>
      <c r="C99" s="301"/>
      <c r="D99" s="303">
        <f>D100+D104+D110</f>
        <v>4968659</v>
      </c>
    </row>
    <row r="100" spans="1:4" s="232" customFormat="1" ht="33">
      <c r="A100" s="40" t="s">
        <v>80</v>
      </c>
      <c r="B100" s="42" t="s">
        <v>682</v>
      </c>
      <c r="C100" s="235"/>
      <c r="D100" s="43">
        <f>D101</f>
        <v>898000</v>
      </c>
    </row>
    <row r="101" spans="1:4" s="232" customFormat="1" ht="33">
      <c r="A101" s="40" t="s">
        <v>591</v>
      </c>
      <c r="B101" s="42" t="s">
        <v>682</v>
      </c>
      <c r="C101" s="42"/>
      <c r="D101" s="248">
        <f>D102</f>
        <v>898000</v>
      </c>
    </row>
    <row r="102" spans="1:4" ht="16.5">
      <c r="A102" s="36" t="s">
        <v>258</v>
      </c>
      <c r="B102" s="38" t="s">
        <v>683</v>
      </c>
      <c r="C102" s="38"/>
      <c r="D102" s="247">
        <f>D103</f>
        <v>898000</v>
      </c>
    </row>
    <row r="103" spans="1:4" ht="33">
      <c r="A103" s="36" t="s">
        <v>509</v>
      </c>
      <c r="B103" s="38" t="s">
        <v>683</v>
      </c>
      <c r="C103" s="38" t="s">
        <v>510</v>
      </c>
      <c r="D103" s="39">
        <f>'пр.3'!G45</f>
        <v>898000</v>
      </c>
    </row>
    <row r="104" spans="1:4" s="1" customFormat="1" ht="20.25" customHeight="1">
      <c r="A104" s="40" t="s">
        <v>592</v>
      </c>
      <c r="B104" s="67" t="s">
        <v>688</v>
      </c>
      <c r="C104" s="42"/>
      <c r="D104" s="53">
        <f>D105</f>
        <v>1865168</v>
      </c>
    </row>
    <row r="105" spans="1:4" ht="16.5">
      <c r="A105" s="36" t="s">
        <v>511</v>
      </c>
      <c r="B105" s="48" t="s">
        <v>689</v>
      </c>
      <c r="C105" s="38"/>
      <c r="D105" s="247">
        <f>D106+D107+D108+D109</f>
        <v>1865168</v>
      </c>
    </row>
    <row r="106" spans="1:4" ht="33">
      <c r="A106" s="36" t="s">
        <v>509</v>
      </c>
      <c r="B106" s="48" t="s">
        <v>689</v>
      </c>
      <c r="C106" s="38" t="s">
        <v>510</v>
      </c>
      <c r="D106" s="39">
        <f>'пр.3'!G50</f>
        <v>1056068</v>
      </c>
    </row>
    <row r="107" spans="1:4" ht="33">
      <c r="A107" s="182" t="s">
        <v>512</v>
      </c>
      <c r="B107" s="48" t="s">
        <v>689</v>
      </c>
      <c r="C107" s="38" t="s">
        <v>513</v>
      </c>
      <c r="D107" s="39">
        <f>'пр.3'!G51</f>
        <v>793100</v>
      </c>
    </row>
    <row r="108" spans="1:4" ht="16.5" customHeight="1">
      <c r="A108" s="210" t="s">
        <v>618</v>
      </c>
      <c r="B108" s="48" t="s">
        <v>689</v>
      </c>
      <c r="C108" s="38" t="s">
        <v>617</v>
      </c>
      <c r="D108" s="247">
        <f>'пр.3'!G52</f>
        <v>2000</v>
      </c>
    </row>
    <row r="109" spans="1:4" ht="16.5">
      <c r="A109" s="183" t="s">
        <v>514</v>
      </c>
      <c r="B109" s="48" t="s">
        <v>689</v>
      </c>
      <c r="C109" s="38" t="s">
        <v>515</v>
      </c>
      <c r="D109" s="247">
        <f>'пр.3'!G53</f>
        <v>14000</v>
      </c>
    </row>
    <row r="110" spans="1:4" s="232" customFormat="1" ht="16.5">
      <c r="A110" s="40" t="s">
        <v>205</v>
      </c>
      <c r="B110" s="67" t="s">
        <v>700</v>
      </c>
      <c r="C110" s="235"/>
      <c r="D110" s="248">
        <f>D112+D113+D115+D116</f>
        <v>2205491</v>
      </c>
    </row>
    <row r="111" spans="1:4" ht="33.75" customHeight="1">
      <c r="A111" s="36" t="s">
        <v>1103</v>
      </c>
      <c r="B111" s="48" t="s">
        <v>1062</v>
      </c>
      <c r="C111" s="228"/>
      <c r="D111" s="39">
        <f>D112</f>
        <v>1864391</v>
      </c>
    </row>
    <row r="112" spans="1:4" ht="33">
      <c r="A112" s="182" t="s">
        <v>509</v>
      </c>
      <c r="B112" s="48" t="s">
        <v>1062</v>
      </c>
      <c r="C112" s="147" t="s">
        <v>510</v>
      </c>
      <c r="D112" s="39">
        <f>'пр.3'!G139</f>
        <v>1864391</v>
      </c>
    </row>
    <row r="113" spans="1:4" ht="34.5" customHeight="1">
      <c r="A113" s="182" t="s">
        <v>512</v>
      </c>
      <c r="B113" s="38" t="s">
        <v>1062</v>
      </c>
      <c r="C113" s="38" t="s">
        <v>513</v>
      </c>
      <c r="D113" s="47">
        <f>'пр.3'!G140</f>
        <v>153000</v>
      </c>
    </row>
    <row r="114" spans="1:4" ht="0.75" customHeight="1" hidden="1">
      <c r="A114" s="183" t="s">
        <v>618</v>
      </c>
      <c r="B114" s="38" t="s">
        <v>1062</v>
      </c>
      <c r="C114" s="38" t="s">
        <v>617</v>
      </c>
      <c r="D114" s="47"/>
    </row>
    <row r="115" spans="1:4" ht="16.5">
      <c r="A115" s="183" t="s">
        <v>514</v>
      </c>
      <c r="B115" s="38" t="s">
        <v>1062</v>
      </c>
      <c r="C115" s="38" t="s">
        <v>515</v>
      </c>
      <c r="D115" s="47">
        <f>'пр.3'!G141</f>
        <v>1000</v>
      </c>
    </row>
    <row r="116" spans="1:4" ht="32.25" customHeight="1">
      <c r="A116" s="182" t="s">
        <v>335</v>
      </c>
      <c r="B116" s="48" t="s">
        <v>983</v>
      </c>
      <c r="C116" s="38"/>
      <c r="D116" s="39">
        <f>D117+D118</f>
        <v>187100</v>
      </c>
    </row>
    <row r="117" spans="1:4" ht="33">
      <c r="A117" s="382" t="s">
        <v>509</v>
      </c>
      <c r="B117" s="149" t="s">
        <v>983</v>
      </c>
      <c r="C117" s="49" t="s">
        <v>510</v>
      </c>
      <c r="D117" s="482">
        <f>'пр.3'!G103</f>
        <v>185100</v>
      </c>
    </row>
    <row r="118" spans="1:4" ht="36" customHeight="1" thickBot="1">
      <c r="A118" s="311" t="s">
        <v>512</v>
      </c>
      <c r="B118" s="149" t="s">
        <v>983</v>
      </c>
      <c r="C118" s="49" t="s">
        <v>513</v>
      </c>
      <c r="D118" s="482">
        <f>'пр.3'!G104</f>
        <v>2000</v>
      </c>
    </row>
    <row r="119" spans="1:4" s="232" customFormat="1" ht="17.25" thickBot="1">
      <c r="A119" s="312" t="s">
        <v>999</v>
      </c>
      <c r="B119" s="313"/>
      <c r="C119" s="314"/>
      <c r="D119" s="315">
        <f>D15+D99</f>
        <v>12984209.24</v>
      </c>
    </row>
  </sheetData>
  <sheetProtection/>
  <mergeCells count="7">
    <mergeCell ref="B3:E3"/>
    <mergeCell ref="B7:E7"/>
    <mergeCell ref="B6:E6"/>
    <mergeCell ref="A11:D11"/>
    <mergeCell ref="A8:D8"/>
    <mergeCell ref="A9:D9"/>
    <mergeCell ref="A10:D10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007</cp:lastModifiedBy>
  <cp:lastPrinted>2016-06-01T05:49:34Z</cp:lastPrinted>
  <dcterms:created xsi:type="dcterms:W3CDTF">2007-02-13T14:32:46Z</dcterms:created>
  <dcterms:modified xsi:type="dcterms:W3CDTF">2016-06-01T05:49:38Z</dcterms:modified>
  <cp:category/>
  <cp:version/>
  <cp:contentType/>
  <cp:contentStatus/>
</cp:coreProperties>
</file>